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235" windowHeight="8055"/>
  </bookViews>
  <sheets>
    <sheet name="H29秋-結果" sheetId="1" r:id="rId1"/>
    <sheet name="H30春-順位" sheetId="2" r:id="rId2"/>
  </sheets>
  <definedNames>
    <definedName name="_xlnm.Print_Area" localSheetId="0">'H29秋-結果'!$A$1:$O$86</definedName>
  </definedNames>
  <calcPr calcId="145621"/>
</workbook>
</file>

<file path=xl/calcChain.xml><?xml version="1.0" encoding="utf-8"?>
<calcChain xmlns="http://schemas.openxmlformats.org/spreadsheetml/2006/main">
  <c r="H84" i="1" l="1"/>
  <c r="D84" i="1"/>
  <c r="M85" i="1" s="1"/>
  <c r="C88" i="2" s="1"/>
  <c r="H84" i="2" s="1"/>
  <c r="H82" i="1"/>
  <c r="D82" i="1"/>
  <c r="M83" i="1" s="1"/>
  <c r="C86" i="2" s="1"/>
  <c r="H83" i="2" s="1"/>
  <c r="H80" i="1"/>
  <c r="D80" i="1"/>
  <c r="M81" i="1" s="1"/>
  <c r="C84" i="2" s="1"/>
  <c r="F82" i="2" s="1"/>
  <c r="H78" i="1"/>
  <c r="D78" i="1"/>
  <c r="M78" i="1" s="1"/>
  <c r="C79" i="2" s="1"/>
  <c r="H75" i="2" s="1"/>
  <c r="H75" i="1"/>
  <c r="D75" i="1"/>
  <c r="M76" i="1" s="1"/>
  <c r="C81" i="2" s="1"/>
  <c r="F81" i="2" s="1"/>
  <c r="H73" i="1"/>
  <c r="D73" i="1"/>
  <c r="M74" i="1" s="1"/>
  <c r="C77" i="2" s="1"/>
  <c r="H74" i="2" s="1"/>
  <c r="H71" i="1"/>
  <c r="D71" i="1"/>
  <c r="M72" i="1" s="1"/>
  <c r="C75" i="2" s="1"/>
  <c r="F73" i="2" s="1"/>
  <c r="M70" i="1"/>
  <c r="C73" i="2" s="1"/>
  <c r="H72" i="2" s="1"/>
  <c r="M69" i="1"/>
  <c r="C70" i="2" s="1"/>
  <c r="H66" i="2" s="1"/>
  <c r="H69" i="1"/>
  <c r="D69" i="1"/>
  <c r="H66" i="1"/>
  <c r="D66" i="1"/>
  <c r="M67" i="1" s="1"/>
  <c r="C72" i="2" s="1"/>
  <c r="F72" i="2" s="1"/>
  <c r="H64" i="1"/>
  <c r="D64" i="1"/>
  <c r="M65" i="1" s="1"/>
  <c r="C68" i="2" s="1"/>
  <c r="H65" i="2" s="1"/>
  <c r="H62" i="1"/>
  <c r="D62" i="1"/>
  <c r="M63" i="1" s="1"/>
  <c r="C66" i="2" s="1"/>
  <c r="F64" i="2" s="1"/>
  <c r="H60" i="1"/>
  <c r="D60" i="1"/>
  <c r="M61" i="1" s="1"/>
  <c r="C64" i="2" s="1"/>
  <c r="H63" i="2" s="1"/>
  <c r="H57" i="1"/>
  <c r="D57" i="1"/>
  <c r="M58" i="1" s="1"/>
  <c r="C63" i="2" s="1"/>
  <c r="F63" i="2" s="1"/>
  <c r="H55" i="1"/>
  <c r="D55" i="1"/>
  <c r="M56" i="1" s="1"/>
  <c r="C59" i="2" s="1"/>
  <c r="H56" i="2" s="1"/>
  <c r="H53" i="1"/>
  <c r="D53" i="1"/>
  <c r="M54" i="1" s="1"/>
  <c r="C57" i="2" s="1"/>
  <c r="F55" i="2" s="1"/>
  <c r="H51" i="1"/>
  <c r="D51" i="1"/>
  <c r="M51" i="1" s="1"/>
  <c r="C52" i="2" s="1"/>
  <c r="H48" i="2" s="1"/>
  <c r="H48" i="1"/>
  <c r="D48" i="1"/>
  <c r="M49" i="1" s="1"/>
  <c r="C54" i="2" s="1"/>
  <c r="F54" i="2" s="1"/>
  <c r="H46" i="1"/>
  <c r="D46" i="1"/>
  <c r="M47" i="1" s="1"/>
  <c r="C50" i="2" s="1"/>
  <c r="H47" i="2" s="1"/>
  <c r="H44" i="1"/>
  <c r="D44" i="1"/>
  <c r="M45" i="1" s="1"/>
  <c r="C48" i="2" s="1"/>
  <c r="F46" i="2" s="1"/>
  <c r="H42" i="1"/>
  <c r="D42" i="1"/>
  <c r="M43" i="1" s="1"/>
  <c r="C46" i="2" s="1"/>
  <c r="H45" i="2" s="1"/>
  <c r="H39" i="1"/>
  <c r="D39" i="1"/>
  <c r="M40" i="1" s="1"/>
  <c r="C45" i="2" s="1"/>
  <c r="F45" i="2" s="1"/>
  <c r="H37" i="1"/>
  <c r="D37" i="1"/>
  <c r="M38" i="1" s="1"/>
  <c r="C41" i="2" s="1"/>
  <c r="H38" i="2" s="1"/>
  <c r="H35" i="1"/>
  <c r="D35" i="1"/>
  <c r="M36" i="1" s="1"/>
  <c r="C39" i="2" s="1"/>
  <c r="F37" i="2" s="1"/>
  <c r="H33" i="1"/>
  <c r="D33" i="1"/>
  <c r="M34" i="1" s="1"/>
  <c r="C37" i="2" s="1"/>
  <c r="H36" i="2" s="1"/>
  <c r="H30" i="1"/>
  <c r="D30" i="1"/>
  <c r="M31" i="1" s="1"/>
  <c r="C36" i="2" s="1"/>
  <c r="F36" i="2" s="1"/>
  <c r="M28" i="1"/>
  <c r="C31" i="2" s="1"/>
  <c r="F29" i="2" s="1"/>
  <c r="H28" i="1"/>
  <c r="D28" i="1"/>
  <c r="M29" i="1" s="1"/>
  <c r="C32" i="2" s="1"/>
  <c r="H29" i="2" s="1"/>
  <c r="H26" i="1"/>
  <c r="D26" i="1"/>
  <c r="M27" i="1" s="1"/>
  <c r="C30" i="2" s="1"/>
  <c r="F28" i="2" s="1"/>
  <c r="H24" i="1"/>
  <c r="D24" i="1"/>
  <c r="M25" i="1" s="1"/>
  <c r="C28" i="2" s="1"/>
  <c r="H27" i="2" s="1"/>
  <c r="F23" i="1"/>
  <c r="H21" i="1"/>
  <c r="D21" i="1"/>
  <c r="M21" i="1" s="1"/>
  <c r="C24" i="2" s="1"/>
  <c r="F21" i="2" s="1"/>
  <c r="H19" i="1"/>
  <c r="D19" i="1"/>
  <c r="M20" i="1" s="1"/>
  <c r="C23" i="2" s="1"/>
  <c r="H20" i="2" s="1"/>
  <c r="H17" i="1"/>
  <c r="D17" i="1"/>
  <c r="M17" i="1" s="1"/>
  <c r="C20" i="2" s="1"/>
  <c r="H19" i="2" s="1"/>
  <c r="H15" i="1"/>
  <c r="D15" i="1"/>
  <c r="M16" i="1" s="1"/>
  <c r="C19" i="2" s="1"/>
  <c r="H18" i="2" s="1"/>
  <c r="F14" i="1"/>
  <c r="H12" i="1"/>
  <c r="D12" i="1"/>
  <c r="M13" i="1" s="1"/>
  <c r="C18" i="2" s="1"/>
  <c r="F18" i="2" s="1"/>
  <c r="H10" i="1"/>
  <c r="D10" i="1"/>
  <c r="M10" i="1" s="1"/>
  <c r="C13" i="2" s="1"/>
  <c r="F11" i="2" s="1"/>
  <c r="H8" i="1"/>
  <c r="D8" i="1"/>
  <c r="M9" i="1" s="1"/>
  <c r="C12" i="2" s="1"/>
  <c r="F10" i="2" s="1"/>
  <c r="H6" i="1"/>
  <c r="D6" i="1"/>
  <c r="M6" i="1" s="1"/>
  <c r="C9" i="2" s="1"/>
  <c r="F9" i="2" s="1"/>
  <c r="M19" i="1" l="1"/>
  <c r="C22" i="2" s="1"/>
  <c r="F20" i="2" s="1"/>
  <c r="M42" i="1"/>
  <c r="C43" i="2" s="1"/>
  <c r="H39" i="2" s="1"/>
  <c r="M46" i="1"/>
  <c r="C49" i="2" s="1"/>
  <c r="F47" i="2" s="1"/>
  <c r="M33" i="1"/>
  <c r="C34" i="2" s="1"/>
  <c r="H30" i="2" s="1"/>
  <c r="M37" i="1"/>
  <c r="C40" i="2" s="1"/>
  <c r="F38" i="2" s="1"/>
  <c r="M55" i="1"/>
  <c r="C58" i="2" s="1"/>
  <c r="F56" i="2" s="1"/>
  <c r="M52" i="1"/>
  <c r="C55" i="2" s="1"/>
  <c r="H54" i="2" s="1"/>
  <c r="M24" i="1"/>
  <c r="C25" i="2" s="1"/>
  <c r="H21" i="2" s="1"/>
  <c r="M82" i="1"/>
  <c r="C85" i="2" s="1"/>
  <c r="F83" i="2" s="1"/>
  <c r="M79" i="1"/>
  <c r="C82" i="2" s="1"/>
  <c r="H81" i="2" s="1"/>
  <c r="M73" i="1"/>
  <c r="C76" i="2" s="1"/>
  <c r="F74" i="2" s="1"/>
  <c r="M64" i="1"/>
  <c r="C67" i="2" s="1"/>
  <c r="F65" i="2" s="1"/>
  <c r="M60" i="1"/>
  <c r="C61" i="2" s="1"/>
  <c r="H57" i="2" s="1"/>
  <c r="M11" i="1"/>
  <c r="C14" i="2" s="1"/>
  <c r="H11" i="2" s="1"/>
  <c r="M7" i="1"/>
  <c r="C10" i="2" s="1"/>
  <c r="H9" i="2" s="1"/>
  <c r="M15" i="1"/>
  <c r="C16" i="2" s="1"/>
  <c r="H12" i="2" s="1"/>
  <c r="M18" i="1"/>
  <c r="C21" i="2" s="1"/>
  <c r="F19" i="2" s="1"/>
  <c r="M22" i="1"/>
  <c r="C27" i="2" s="1"/>
  <c r="F27" i="2" s="1"/>
  <c r="M26" i="1"/>
  <c r="C29" i="2" s="1"/>
  <c r="H28" i="2" s="1"/>
  <c r="M30" i="1"/>
  <c r="C33" i="2" s="1"/>
  <c r="F30" i="2" s="1"/>
  <c r="M35" i="1"/>
  <c r="C38" i="2" s="1"/>
  <c r="H37" i="2" s="1"/>
  <c r="M39" i="1"/>
  <c r="C42" i="2" s="1"/>
  <c r="F39" i="2" s="1"/>
  <c r="M44" i="1"/>
  <c r="C47" i="2" s="1"/>
  <c r="H46" i="2" s="1"/>
  <c r="M48" i="1"/>
  <c r="C51" i="2" s="1"/>
  <c r="F48" i="2" s="1"/>
  <c r="M53" i="1"/>
  <c r="C56" i="2" s="1"/>
  <c r="H55" i="2" s="1"/>
  <c r="M57" i="1"/>
  <c r="C60" i="2" s="1"/>
  <c r="F57" i="2" s="1"/>
  <c r="M62" i="1"/>
  <c r="C65" i="2" s="1"/>
  <c r="H64" i="2" s="1"/>
  <c r="M66" i="1"/>
  <c r="C69" i="2" s="1"/>
  <c r="F66" i="2" s="1"/>
  <c r="M71" i="1"/>
  <c r="C74" i="2" s="1"/>
  <c r="H73" i="2" s="1"/>
  <c r="M75" i="1"/>
  <c r="C78" i="2" s="1"/>
  <c r="F75" i="2" s="1"/>
  <c r="M80" i="1"/>
  <c r="C83" i="2" s="1"/>
  <c r="H82" i="2" s="1"/>
  <c r="M84" i="1"/>
  <c r="C87" i="2" s="1"/>
  <c r="F84" i="2" s="1"/>
  <c r="M8" i="1"/>
  <c r="C11" i="2" s="1"/>
  <c r="H10" i="2" s="1"/>
  <c r="M12" i="1"/>
  <c r="C15" i="2" s="1"/>
  <c r="F12" i="2" s="1"/>
</calcChain>
</file>

<file path=xl/sharedStrings.xml><?xml version="1.0" encoding="utf-8"?>
<sst xmlns="http://schemas.openxmlformats.org/spreadsheetml/2006/main" count="435" uniqueCount="176">
  <si>
    <t>※本リーグ戦順位は確定です。（競技委員の最終チェックはこれから対応。入力/計算ミスがあれば訂正しますが順位の変更はありません。）</t>
    <rPh sb="1" eb="2">
      <t>ホン</t>
    </rPh>
    <rPh sb="5" eb="6">
      <t>イクサ</t>
    </rPh>
    <rPh sb="6" eb="8">
      <t>ジュンイ</t>
    </rPh>
    <rPh sb="9" eb="11">
      <t>カクテイ</t>
    </rPh>
    <rPh sb="15" eb="17">
      <t>キョウギ</t>
    </rPh>
    <rPh sb="17" eb="19">
      <t>イイン</t>
    </rPh>
    <rPh sb="20" eb="22">
      <t>サイシュウ</t>
    </rPh>
    <rPh sb="31" eb="33">
      <t>タイオウ</t>
    </rPh>
    <rPh sb="34" eb="36">
      <t>ニュウリョク</t>
    </rPh>
    <rPh sb="37" eb="39">
      <t>ケイサン</t>
    </rPh>
    <rPh sb="45" eb="47">
      <t>テイセイ</t>
    </rPh>
    <rPh sb="51" eb="53">
      <t>ジュンイ</t>
    </rPh>
    <rPh sb="54" eb="56">
      <t>ヘンコウ</t>
    </rPh>
    <phoneticPr fontId="2"/>
  </si>
  <si>
    <t>競技委員</t>
    <rPh sb="0" eb="2">
      <t>キョウギ</t>
    </rPh>
    <rPh sb="2" eb="4">
      <t>イイン</t>
    </rPh>
    <phoneticPr fontId="2"/>
  </si>
  <si>
    <t>※来季の当番チームは本成績で4,6位(9部は4,8位)になったチームです。来季リーグ戦の順位ではありません。</t>
    <rPh sb="1" eb="3">
      <t>ライキ</t>
    </rPh>
    <rPh sb="4" eb="6">
      <t>トウバン</t>
    </rPh>
    <rPh sb="10" eb="11">
      <t>ホン</t>
    </rPh>
    <rPh sb="11" eb="13">
      <t>セイセキ</t>
    </rPh>
    <rPh sb="17" eb="18">
      <t>イ</t>
    </rPh>
    <rPh sb="20" eb="21">
      <t>ブ</t>
    </rPh>
    <rPh sb="25" eb="26">
      <t>イ</t>
    </rPh>
    <rPh sb="37" eb="39">
      <t>ライキ</t>
    </rPh>
    <rPh sb="38" eb="39">
      <t>キ</t>
    </rPh>
    <rPh sb="42" eb="43">
      <t>イクサ</t>
    </rPh>
    <rPh sb="44" eb="46">
      <t>ジュンイ</t>
    </rPh>
    <phoneticPr fontId="2"/>
  </si>
  <si>
    <t>★：主担当　●：サブ</t>
    <rPh sb="2" eb="3">
      <t>シュ</t>
    </rPh>
    <rPh sb="3" eb="5">
      <t>タントウ</t>
    </rPh>
    <phoneticPr fontId="2"/>
  </si>
  <si>
    <t>部</t>
    <rPh sb="0" eb="1">
      <t>ブ</t>
    </rPh>
    <phoneticPr fontId="2"/>
  </si>
  <si>
    <t>Ａブロック結果</t>
    <rPh sb="5" eb="7">
      <t>ケッカ</t>
    </rPh>
    <phoneticPr fontId="2"/>
  </si>
  <si>
    <t>順</t>
    <rPh sb="0" eb="1">
      <t>ジュン</t>
    </rPh>
    <phoneticPr fontId="2"/>
  </si>
  <si>
    <t>位</t>
    <rPh sb="0" eb="1">
      <t>イ</t>
    </rPh>
    <phoneticPr fontId="2"/>
  </si>
  <si>
    <t>決</t>
    <rPh sb="0" eb="1">
      <t>ケツ</t>
    </rPh>
    <phoneticPr fontId="2"/>
  </si>
  <si>
    <t>定</t>
    <rPh sb="0" eb="1">
      <t>テイ</t>
    </rPh>
    <phoneticPr fontId="2"/>
  </si>
  <si>
    <t>戦</t>
    <rPh sb="0" eb="1">
      <t>セン</t>
    </rPh>
    <phoneticPr fontId="2"/>
  </si>
  <si>
    <t>Ｂブロック結果</t>
    <rPh sb="5" eb="7">
      <t>ケッカ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</si>
  <si>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</si>
  <si>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</si>
  <si>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来季当番</t>
    <rPh sb="0" eb="2">
      <t>ライキ</t>
    </rPh>
    <rPh sb="2" eb="4">
      <t>トウバン</t>
    </rPh>
    <phoneticPr fontId="2"/>
  </si>
  <si>
    <t>備考</t>
    <rPh sb="0" eb="2">
      <t>ビコウ</t>
    </rPh>
    <phoneticPr fontId="2"/>
  </si>
  <si>
    <t>一部</t>
    <rPh sb="0" eb="2">
      <t>１ブ</t>
    </rPh>
    <phoneticPr fontId="2"/>
  </si>
  <si>
    <t>－</t>
    <phoneticPr fontId="2"/>
  </si>
  <si>
    <t>ＫＳＢＣ</t>
    <phoneticPr fontId="2"/>
  </si>
  <si>
    <t>一位</t>
    <rPh sb="0" eb="2">
      <t>１イ</t>
    </rPh>
    <phoneticPr fontId="2"/>
  </si>
  <si>
    <t>3勝</t>
    <rPh sb="1" eb="2">
      <t>ショウ</t>
    </rPh>
    <phoneticPr fontId="2"/>
  </si>
  <si>
    <t>二位</t>
    <rPh sb="0" eb="2">
      <t>２イ</t>
    </rPh>
    <phoneticPr fontId="2"/>
  </si>
  <si>
    <t>－</t>
    <phoneticPr fontId="2"/>
  </si>
  <si>
    <t>三位</t>
    <rPh sb="0" eb="2">
      <t>３イ</t>
    </rPh>
    <phoneticPr fontId="2"/>
  </si>
  <si>
    <t>2勝</t>
    <rPh sb="1" eb="2">
      <t>ショウ</t>
    </rPh>
    <phoneticPr fontId="2"/>
  </si>
  <si>
    <t>四位</t>
    <rPh sb="0" eb="2">
      <t>４イ</t>
    </rPh>
    <phoneticPr fontId="2"/>
  </si>
  <si>
    <t>●</t>
    <phoneticPr fontId="2"/>
  </si>
  <si>
    <t>－</t>
    <phoneticPr fontId="2"/>
  </si>
  <si>
    <t>五位</t>
    <rPh sb="0" eb="2">
      <t>５イ</t>
    </rPh>
    <phoneticPr fontId="2"/>
  </si>
  <si>
    <t>1勝</t>
    <rPh sb="1" eb="2">
      <t>ショウ</t>
    </rPh>
    <phoneticPr fontId="2"/>
  </si>
  <si>
    <t>六位</t>
    <rPh sb="0" eb="2">
      <t>６イ</t>
    </rPh>
    <phoneticPr fontId="2"/>
  </si>
  <si>
    <t>★</t>
    <phoneticPr fontId="2"/>
  </si>
  <si>
    <t>－</t>
    <phoneticPr fontId="2"/>
  </si>
  <si>
    <t>富岡クラブ</t>
    <rPh sb="0" eb="2">
      <t>トミオカ</t>
    </rPh>
    <phoneticPr fontId="2"/>
  </si>
  <si>
    <t>七位</t>
    <rPh sb="0" eb="2">
      <t>７イ</t>
    </rPh>
    <phoneticPr fontId="2"/>
  </si>
  <si>
    <t>0勝</t>
    <rPh sb="1" eb="2">
      <t>ショウ</t>
    </rPh>
    <phoneticPr fontId="2"/>
  </si>
  <si>
    <t>八位</t>
    <rPh sb="0" eb="2">
      <t>８イ</t>
    </rPh>
    <phoneticPr fontId="2"/>
  </si>
  <si>
    <t>二部</t>
    <rPh sb="0" eb="2">
      <t>２ブ</t>
    </rPh>
    <phoneticPr fontId="2"/>
  </si>
  <si>
    <t>－</t>
    <phoneticPr fontId="2"/>
  </si>
  <si>
    <t>ぎんなん会</t>
    <rPh sb="4" eb="5">
      <t>カイ</t>
    </rPh>
    <phoneticPr fontId="2"/>
  </si>
  <si>
    <t>3勝</t>
    <rPh sb="1" eb="2">
      <t>ショウ</t>
    </rPh>
    <phoneticPr fontId="2"/>
  </si>
  <si>
    <t>－</t>
    <phoneticPr fontId="2"/>
  </si>
  <si>
    <t>2勝</t>
    <rPh sb="1" eb="2">
      <t>ショウ</t>
    </rPh>
    <phoneticPr fontId="2"/>
  </si>
  <si>
    <t>－</t>
    <phoneticPr fontId="2"/>
  </si>
  <si>
    <t>磯子クラブ</t>
    <rPh sb="0" eb="2">
      <t>イソゴ</t>
    </rPh>
    <phoneticPr fontId="2"/>
  </si>
  <si>
    <t>1勝</t>
    <rPh sb="1" eb="2">
      <t>ショウ</t>
    </rPh>
    <phoneticPr fontId="2"/>
  </si>
  <si>
    <t>★</t>
    <phoneticPr fontId="2"/>
  </si>
  <si>
    <t>はねの会</t>
    <rPh sb="3" eb="4">
      <t>カイ</t>
    </rPh>
    <phoneticPr fontId="2"/>
  </si>
  <si>
    <t>－</t>
    <phoneticPr fontId="2"/>
  </si>
  <si>
    <t>0勝</t>
    <rPh sb="1" eb="2">
      <t>ショウ</t>
    </rPh>
    <phoneticPr fontId="2"/>
  </si>
  <si>
    <t>三部</t>
    <rPh sb="0" eb="2">
      <t>３ブ</t>
    </rPh>
    <phoneticPr fontId="2"/>
  </si>
  <si>
    <t>－</t>
    <phoneticPr fontId="2"/>
  </si>
  <si>
    <t>彗星クラブ</t>
    <rPh sb="0" eb="2">
      <t>スイセイ</t>
    </rPh>
    <phoneticPr fontId="2"/>
  </si>
  <si>
    <t>－</t>
    <phoneticPr fontId="2"/>
  </si>
  <si>
    <t>★</t>
    <phoneticPr fontId="2"/>
  </si>
  <si>
    <t>－</t>
    <phoneticPr fontId="2"/>
  </si>
  <si>
    <t>四部</t>
    <rPh sb="0" eb="2">
      <t>４ブ</t>
    </rPh>
    <phoneticPr fontId="2"/>
  </si>
  <si>
    <t>3勝</t>
    <rPh sb="1" eb="2">
      <t>カ</t>
    </rPh>
    <phoneticPr fontId="2"/>
  </si>
  <si>
    <t>●</t>
    <phoneticPr fontId="2"/>
  </si>
  <si>
    <t>－</t>
    <phoneticPr fontId="2"/>
  </si>
  <si>
    <t>五部</t>
    <rPh sb="0" eb="2">
      <t>５ブ</t>
    </rPh>
    <phoneticPr fontId="2"/>
  </si>
  <si>
    <t>緑クラブ</t>
    <rPh sb="0" eb="1">
      <t>ミドリ</t>
    </rPh>
    <phoneticPr fontId="2"/>
  </si>
  <si>
    <t>－</t>
    <phoneticPr fontId="2"/>
  </si>
  <si>
    <t>－</t>
    <phoneticPr fontId="2"/>
  </si>
  <si>
    <t>●</t>
    <phoneticPr fontId="2"/>
  </si>
  <si>
    <t>－</t>
    <phoneticPr fontId="2"/>
  </si>
  <si>
    <t>★</t>
    <phoneticPr fontId="2"/>
  </si>
  <si>
    <t>－</t>
    <phoneticPr fontId="2"/>
  </si>
  <si>
    <t>0勝</t>
    <rPh sb="1" eb="2">
      <t>カチ</t>
    </rPh>
    <phoneticPr fontId="2"/>
  </si>
  <si>
    <t>六部</t>
    <rPh sb="0" eb="2">
      <t>６ブ</t>
    </rPh>
    <phoneticPr fontId="2"/>
  </si>
  <si>
    <t>十中八九</t>
    <rPh sb="0" eb="1">
      <t>ジュッ</t>
    </rPh>
    <rPh sb="1" eb="2">
      <t>チュウ</t>
    </rPh>
    <phoneticPr fontId="2"/>
  </si>
  <si>
    <t>－</t>
    <phoneticPr fontId="2"/>
  </si>
  <si>
    <t>●</t>
    <phoneticPr fontId="2"/>
  </si>
  <si>
    <t>－</t>
    <phoneticPr fontId="2"/>
  </si>
  <si>
    <t>★</t>
    <phoneticPr fontId="2"/>
  </si>
  <si>
    <t>－</t>
    <phoneticPr fontId="2"/>
  </si>
  <si>
    <t>大野会</t>
    <rPh sb="0" eb="2">
      <t>オオノ</t>
    </rPh>
    <rPh sb="2" eb="3">
      <t>カイ</t>
    </rPh>
    <phoneticPr fontId="2"/>
  </si>
  <si>
    <t>七部</t>
    <rPh sb="0" eb="2">
      <t>７ブ</t>
    </rPh>
    <phoneticPr fontId="2"/>
  </si>
  <si>
    <t>－</t>
    <phoneticPr fontId="2"/>
  </si>
  <si>
    <t>上酒林</t>
    <rPh sb="0" eb="1">
      <t>カミ</t>
    </rPh>
    <rPh sb="1" eb="2">
      <t>サケ</t>
    </rPh>
    <rPh sb="2" eb="3">
      <t>ハヤシ</t>
    </rPh>
    <phoneticPr fontId="2"/>
  </si>
  <si>
    <t>2勝</t>
    <rPh sb="1" eb="2">
      <t>カ</t>
    </rPh>
    <phoneticPr fontId="2"/>
  </si>
  <si>
    <t>社会人土曜クラブ</t>
    <rPh sb="0" eb="2">
      <t>シャカイ</t>
    </rPh>
    <rPh sb="2" eb="3">
      <t>ジン</t>
    </rPh>
    <rPh sb="3" eb="5">
      <t>ドヨウ</t>
    </rPh>
    <phoneticPr fontId="2"/>
  </si>
  <si>
    <t>1勝</t>
    <rPh sb="1" eb="2">
      <t>カ</t>
    </rPh>
    <phoneticPr fontId="2"/>
  </si>
  <si>
    <t>八部</t>
    <rPh sb="0" eb="2">
      <t>８ブ</t>
    </rPh>
    <phoneticPr fontId="2"/>
  </si>
  <si>
    <t>－</t>
    <phoneticPr fontId="2"/>
  </si>
  <si>
    <t>や組</t>
    <rPh sb="1" eb="2">
      <t>クミ</t>
    </rPh>
    <phoneticPr fontId="2"/>
  </si>
  <si>
    <t>－</t>
    <phoneticPr fontId="2"/>
  </si>
  <si>
    <t>●</t>
    <phoneticPr fontId="2"/>
  </si>
  <si>
    <t>上菅田・新井ﾊﾞﾄﾞﾐﾝﾄﾝｸﾗﾌﾞ</t>
    <rPh sb="0" eb="1">
      <t>カミ</t>
    </rPh>
    <rPh sb="1" eb="3">
      <t>スゲタ</t>
    </rPh>
    <rPh sb="4" eb="6">
      <t>アライ</t>
    </rPh>
    <phoneticPr fontId="2"/>
  </si>
  <si>
    <t>潮崎会</t>
    <rPh sb="0" eb="2">
      <t>シオザキ</t>
    </rPh>
    <rPh sb="2" eb="3">
      <t>カイ</t>
    </rPh>
    <phoneticPr fontId="2"/>
  </si>
  <si>
    <t>九部</t>
    <rPh sb="0" eb="2">
      <t>９ブ</t>
    </rPh>
    <phoneticPr fontId="2"/>
  </si>
  <si>
    <t>鶴羽会</t>
    <rPh sb="0" eb="1">
      <t>ツル</t>
    </rPh>
    <rPh sb="2" eb="3">
      <t>カイ</t>
    </rPh>
    <phoneticPr fontId="2"/>
  </si>
  <si>
    <t>－</t>
    <phoneticPr fontId="2"/>
  </si>
  <si>
    <t>戸塚あすなろ</t>
    <rPh sb="0" eb="2">
      <t>トヅカ</t>
    </rPh>
    <phoneticPr fontId="2"/>
  </si>
  <si>
    <t>ガチンコCLUB</t>
    <phoneticPr fontId="2"/>
  </si>
  <si>
    <t>★</t>
    <phoneticPr fontId="2"/>
  </si>
  <si>
    <t>※本順位は、リーグ戦参加申込み及び理事会をもって決定となりますので、この順位は未確定です。　ご留意ください。　</t>
    <rPh sb="1" eb="2">
      <t>ホン</t>
    </rPh>
    <rPh sb="2" eb="4">
      <t>ジュンイ</t>
    </rPh>
    <rPh sb="9" eb="10">
      <t>セン</t>
    </rPh>
    <rPh sb="10" eb="12">
      <t>サンカ</t>
    </rPh>
    <rPh sb="12" eb="14">
      <t>モウシコ</t>
    </rPh>
    <rPh sb="15" eb="16">
      <t>オヨ</t>
    </rPh>
    <rPh sb="17" eb="20">
      <t>リジカイ</t>
    </rPh>
    <rPh sb="24" eb="26">
      <t>ケッテイ</t>
    </rPh>
    <rPh sb="36" eb="38">
      <t>ジュンイ</t>
    </rPh>
    <rPh sb="39" eb="42">
      <t>ミカクテイ</t>
    </rPh>
    <rPh sb="47" eb="49">
      <t>リュウイ</t>
    </rPh>
    <phoneticPr fontId="22"/>
  </si>
  <si>
    <t>※前季リーグ戦で4,6位(9部は4,8位)になったチームが当番です。</t>
    <rPh sb="1" eb="2">
      <t>マエ</t>
    </rPh>
    <rPh sb="2" eb="3">
      <t>キ</t>
    </rPh>
    <rPh sb="6" eb="7">
      <t>セン</t>
    </rPh>
    <rPh sb="11" eb="12">
      <t>イ</t>
    </rPh>
    <rPh sb="14" eb="15">
      <t>ブ</t>
    </rPh>
    <rPh sb="19" eb="20">
      <t>イ</t>
    </rPh>
    <rPh sb="29" eb="31">
      <t>トウバン</t>
    </rPh>
    <phoneticPr fontId="22"/>
  </si>
  <si>
    <t>Ａブロック</t>
    <phoneticPr fontId="2"/>
  </si>
  <si>
    <t>Ｂブロック</t>
    <phoneticPr fontId="2"/>
  </si>
  <si>
    <t>当番</t>
    <rPh sb="0" eb="2">
      <t>トウバン</t>
    </rPh>
    <phoneticPr fontId="2"/>
  </si>
  <si>
    <t>*当番</t>
    <rPh sb="1" eb="3">
      <t>トウバン</t>
    </rPh>
    <phoneticPr fontId="2"/>
  </si>
  <si>
    <t>*印：部全体とりまとめ</t>
    <rPh sb="1" eb="2">
      <t>シルシ</t>
    </rPh>
    <rPh sb="3" eb="4">
      <t>ブ</t>
    </rPh>
    <rPh sb="4" eb="6">
      <t>ゼンタイ</t>
    </rPh>
    <phoneticPr fontId="2"/>
  </si>
  <si>
    <t>*当番</t>
  </si>
  <si>
    <t>Ａブロック</t>
    <phoneticPr fontId="2"/>
  </si>
  <si>
    <t>Ｂブロック</t>
    <phoneticPr fontId="2"/>
  </si>
  <si>
    <t>フリューゲル</t>
    <phoneticPr fontId="2"/>
  </si>
  <si>
    <t>2勝　14ﾏｯﾁ</t>
    <rPh sb="1" eb="2">
      <t>ショウ</t>
    </rPh>
    <phoneticPr fontId="2"/>
  </si>
  <si>
    <t>Young Masters</t>
    <phoneticPr fontId="2"/>
  </si>
  <si>
    <t>OH!NEW</t>
    <phoneticPr fontId="2"/>
  </si>
  <si>
    <t>若草</t>
    <rPh sb="0" eb="2">
      <t>ワカクサ</t>
    </rPh>
    <phoneticPr fontId="2"/>
  </si>
  <si>
    <t>WOW</t>
    <phoneticPr fontId="2"/>
  </si>
  <si>
    <t>ザ・ベスト</t>
    <phoneticPr fontId="2"/>
  </si>
  <si>
    <t>CLUB K2</t>
    <phoneticPr fontId="2"/>
  </si>
  <si>
    <t>※来季の順位は、リーグ戦申込み及び理事会をもって確定します。</t>
    <rPh sb="1" eb="3">
      <t>ライキ</t>
    </rPh>
    <rPh sb="4" eb="6">
      <t>ジュンイ</t>
    </rPh>
    <rPh sb="11" eb="12">
      <t>セン</t>
    </rPh>
    <rPh sb="12" eb="14">
      <t>モウシコ</t>
    </rPh>
    <rPh sb="15" eb="16">
      <t>オヨ</t>
    </rPh>
    <rPh sb="17" eb="20">
      <t>リジカイ</t>
    </rPh>
    <rPh sb="24" eb="26">
      <t>カクテイ</t>
    </rPh>
    <phoneticPr fontId="2"/>
  </si>
  <si>
    <t>2017年　11月</t>
    <rPh sb="4" eb="5">
      <t>ネン</t>
    </rPh>
    <rPh sb="8" eb="9">
      <t>ツキ</t>
    </rPh>
    <phoneticPr fontId="2"/>
  </si>
  <si>
    <t>平成29年度 秋季クラブリーグ戦結果</t>
    <rPh sb="0" eb="2">
      <t>ヘイセイ</t>
    </rPh>
    <rPh sb="4" eb="6">
      <t>ネンド</t>
    </rPh>
    <rPh sb="7" eb="9">
      <t>シュウキ</t>
    </rPh>
    <rPh sb="15" eb="16">
      <t>セン</t>
    </rPh>
    <rPh sb="16" eb="18">
      <t>ケッカ</t>
    </rPh>
    <phoneticPr fontId="2"/>
  </si>
  <si>
    <t>湘南B.C.S</t>
    <rPh sb="0" eb="2">
      <t>ショウナン</t>
    </rPh>
    <phoneticPr fontId="2"/>
  </si>
  <si>
    <t>EAST</t>
    <phoneticPr fontId="2"/>
  </si>
  <si>
    <t>YANG YANG</t>
    <phoneticPr fontId="2"/>
  </si>
  <si>
    <t>川夜会トリックスターズ</t>
    <rPh sb="0" eb="1">
      <t>セン</t>
    </rPh>
    <rPh sb="1" eb="3">
      <t>ヤカイ</t>
    </rPh>
    <phoneticPr fontId="2"/>
  </si>
  <si>
    <t>PIERO</t>
    <phoneticPr fontId="2"/>
  </si>
  <si>
    <t>湘南Flying Shuttlers</t>
    <rPh sb="0" eb="2">
      <t>ショウナン</t>
    </rPh>
    <phoneticPr fontId="2"/>
  </si>
  <si>
    <t>mitsuzawa.BC</t>
    <phoneticPr fontId="2"/>
  </si>
  <si>
    <t>SMASHCLUB</t>
    <phoneticPr fontId="2"/>
  </si>
  <si>
    <t>LUCKY</t>
    <phoneticPr fontId="2"/>
  </si>
  <si>
    <t>WISE</t>
    <phoneticPr fontId="2"/>
  </si>
  <si>
    <t>persimmon</t>
    <phoneticPr fontId="2"/>
  </si>
  <si>
    <t>ルディﾊﾞﾄﾞﾐﾝﾄﾝｸﾗﾌﾞ</t>
  </si>
  <si>
    <t>White Sox</t>
  </si>
  <si>
    <t>WBC</t>
    <phoneticPr fontId="2"/>
  </si>
  <si>
    <t>family</t>
    <phoneticPr fontId="2"/>
  </si>
  <si>
    <t>2勝　13ﾏｯﾁ 5P</t>
    <rPh sb="1" eb="2">
      <t>ショウ</t>
    </rPh>
    <phoneticPr fontId="2"/>
  </si>
  <si>
    <t>2勝　13ﾏｯﾁ 8P</t>
    <rPh sb="1" eb="2">
      <t>ショウ</t>
    </rPh>
    <phoneticPr fontId="2"/>
  </si>
  <si>
    <t>Hiratsuka Washington</t>
    <phoneticPr fontId="2"/>
  </si>
  <si>
    <t>2勝 14ﾏｯﾁ</t>
    <rPh sb="1" eb="2">
      <t>カ</t>
    </rPh>
    <phoneticPr fontId="2"/>
  </si>
  <si>
    <t>2勝 12ﾏｯﾁ</t>
    <rPh sb="1" eb="2">
      <t>ショウ</t>
    </rPh>
    <phoneticPr fontId="2"/>
  </si>
  <si>
    <t>2勝 11ﾏｯﾁ</t>
    <rPh sb="1" eb="2">
      <t>ショウ</t>
    </rPh>
    <phoneticPr fontId="2"/>
  </si>
  <si>
    <t>ZERO</t>
    <phoneticPr fontId="2"/>
  </si>
  <si>
    <t>FLYING PENGUINS</t>
    <phoneticPr fontId="2"/>
  </si>
  <si>
    <t>ZUSHI</t>
    <phoneticPr fontId="2"/>
  </si>
  <si>
    <t>Seagulls</t>
    <phoneticPr fontId="2"/>
  </si>
  <si>
    <t>BCフライト</t>
    <phoneticPr fontId="2"/>
  </si>
  <si>
    <t>BONBONHEUR</t>
    <phoneticPr fontId="2"/>
  </si>
  <si>
    <t>オールドラック</t>
    <phoneticPr fontId="2"/>
  </si>
  <si>
    <t>SHaKE</t>
    <phoneticPr fontId="2"/>
  </si>
  <si>
    <t>四十雀BC</t>
    <rPh sb="0" eb="3">
      <t>シジュウカラ</t>
    </rPh>
    <phoneticPr fontId="2"/>
  </si>
  <si>
    <t>HOT SHOT</t>
    <phoneticPr fontId="2"/>
  </si>
  <si>
    <t>三春台ﾊﾞﾄﾞﾐﾝﾄﾝｸﾗﾌﾞ</t>
    <rPh sb="0" eb="3">
      <t>ミハルダイ</t>
    </rPh>
    <phoneticPr fontId="2"/>
  </si>
  <si>
    <t>洋光台ﾊﾞﾄﾞﾐﾝﾄﾝｸﾗﾌﾞ</t>
    <rPh sb="0" eb="3">
      <t>ヨウコウダイ</t>
    </rPh>
    <phoneticPr fontId="2"/>
  </si>
  <si>
    <t>OGBP</t>
    <phoneticPr fontId="2"/>
  </si>
  <si>
    <t>NEXT</t>
    <phoneticPr fontId="2"/>
  </si>
  <si>
    <t>ビーキューブ</t>
    <phoneticPr fontId="2"/>
  </si>
  <si>
    <t>ヨコハマドンキーズ</t>
    <phoneticPr fontId="2"/>
  </si>
  <si>
    <t>ﾊﾞﾄﾞﾐﾝﾄﾝｸﾗﾌﾞウェスト</t>
    <phoneticPr fontId="2"/>
  </si>
  <si>
    <t>ガイアバドミントンクラブ</t>
    <phoneticPr fontId="2"/>
  </si>
  <si>
    <t>Shuttle Friends</t>
    <phoneticPr fontId="2"/>
  </si>
  <si>
    <t>Amigo</t>
    <phoneticPr fontId="2"/>
  </si>
  <si>
    <t>TBC</t>
    <phoneticPr fontId="2"/>
  </si>
  <si>
    <t>NEBERHORN</t>
  </si>
  <si>
    <t>ROBINS</t>
    <phoneticPr fontId="2"/>
  </si>
  <si>
    <t>ウィングス</t>
    <phoneticPr fontId="2"/>
  </si>
  <si>
    <t>ＩＢＳ</t>
    <phoneticPr fontId="2"/>
  </si>
  <si>
    <t>TURBANSHELL</t>
    <phoneticPr fontId="2"/>
  </si>
  <si>
    <t>まっしぐら</t>
    <phoneticPr fontId="2"/>
  </si>
  <si>
    <t>1日目PM棄権</t>
    <rPh sb="1" eb="2">
      <t>ヒ</t>
    </rPh>
    <rPh sb="2" eb="3">
      <t>メ</t>
    </rPh>
    <rPh sb="5" eb="7">
      <t>キケン</t>
    </rPh>
    <phoneticPr fontId="2"/>
  </si>
  <si>
    <t>1日目AM/PM棄権</t>
    <rPh sb="1" eb="2">
      <t>ヒ</t>
    </rPh>
    <rPh sb="2" eb="3">
      <t>メ</t>
    </rPh>
    <rPh sb="8" eb="10">
      <t>キケン</t>
    </rPh>
    <phoneticPr fontId="2"/>
  </si>
  <si>
    <t>チャレンジャー</t>
    <phoneticPr fontId="2"/>
  </si>
  <si>
    <t>シャンティック</t>
    <phoneticPr fontId="2"/>
  </si>
  <si>
    <t>EAGLES</t>
    <phoneticPr fontId="2"/>
  </si>
  <si>
    <t>トップバドミントンクラブ</t>
    <phoneticPr fontId="2"/>
  </si>
  <si>
    <t>スピリタス</t>
    <phoneticPr fontId="2"/>
  </si>
  <si>
    <t>2日目AM/PM棄権</t>
    <rPh sb="1" eb="2">
      <t>ヒ</t>
    </rPh>
    <rPh sb="2" eb="3">
      <t>メ</t>
    </rPh>
    <rPh sb="8" eb="10">
      <t>キケン</t>
    </rPh>
    <phoneticPr fontId="2"/>
  </si>
  <si>
    <t>1日目AM/PM棄権</t>
    <rPh sb="1" eb="2">
      <t>ヒ</t>
    </rPh>
    <rPh sb="2" eb="3">
      <t>メ</t>
    </rPh>
    <rPh sb="8" eb="10">
      <t>キケン</t>
    </rPh>
    <phoneticPr fontId="2"/>
  </si>
  <si>
    <t>2017年　11月　競技委員</t>
    <rPh sb="4" eb="5">
      <t>ネン</t>
    </rPh>
    <rPh sb="8" eb="9">
      <t>ツキ</t>
    </rPh>
    <rPh sb="10" eb="12">
      <t>キョウギ</t>
    </rPh>
    <rPh sb="12" eb="14">
      <t>イイン</t>
    </rPh>
    <phoneticPr fontId="22"/>
  </si>
  <si>
    <t>平成３０(2018)年度　春季リーグ戦順位【仮】</t>
    <rPh sb="0" eb="2">
      <t>ヘイセイ</t>
    </rPh>
    <rPh sb="10" eb="12">
      <t>ネンド</t>
    </rPh>
    <rPh sb="13" eb="15">
      <t>シュンキ</t>
    </rPh>
    <rPh sb="18" eb="19">
      <t>セン</t>
    </rPh>
    <rPh sb="19" eb="21">
      <t>ジュンイ</t>
    </rPh>
    <rPh sb="22" eb="23">
      <t>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</si>
</sst>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);[Red]\(0\)"/>
  </numFmts>
  <fonts count="25" x14ac:knownFonts="1">
    <font>
      <sz val="11"/>
      <color theme="1"/>
      <name val="ＭＳ Ｐゴシック"/>
      <family val="2"/>
      <scheme val="minor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4"/>
      <color rgb="FF0000CC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CC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CC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8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C0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9" fillId="0" borderId="0"/>
  </cellStyleXfs>
  <cellXfs count="1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left" shrinkToFit="1"/>
    </xf>
    <xf numFmtId="0" fontId="3" fillId="0" borderId="0" xfId="0" applyFont="1" applyAlignment="1" applyProtection="1">
      <alignment horizontal="center"/>
    </xf>
    <xf numFmtId="176" fontId="4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left" shrinkToFit="1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/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</xf>
    <xf numFmtId="176" fontId="4" fillId="0" borderId="2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Protection="1"/>
    <xf numFmtId="0" fontId="7" fillId="0" borderId="8" xfId="0" applyFont="1" applyBorder="1" applyAlignment="1" applyProtection="1">
      <alignment horizontal="left" shrinkToFit="1"/>
    </xf>
    <xf numFmtId="0" fontId="8" fillId="0" borderId="9" xfId="0" applyFont="1" applyBorder="1" applyAlignment="1" applyProtection="1">
      <alignment horizontal="center"/>
    </xf>
    <xf numFmtId="0" fontId="9" fillId="0" borderId="3" xfId="0" applyFont="1" applyBorder="1" applyProtection="1">
      <protection locked="0"/>
    </xf>
    <xf numFmtId="0" fontId="7" fillId="0" borderId="0" xfId="0" applyFont="1" applyBorder="1"/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>
      <alignment horizontal="center"/>
    </xf>
    <xf numFmtId="177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2" xfId="0" applyBorder="1" applyProtection="1"/>
    <xf numFmtId="0" fontId="0" fillId="0" borderId="13" xfId="0" applyBorder="1" applyAlignment="1" applyProtection="1">
      <alignment horizontal="left" shrinkToFit="1"/>
    </xf>
    <xf numFmtId="0" fontId="10" fillId="0" borderId="14" xfId="0" applyFont="1" applyBorder="1" applyAlignment="1" applyProtection="1">
      <alignment horizontal="center"/>
    </xf>
    <xf numFmtId="0" fontId="11" fillId="0" borderId="15" xfId="0" applyFont="1" applyBorder="1" applyProtection="1">
      <protection locked="0"/>
    </xf>
    <xf numFmtId="0" fontId="12" fillId="0" borderId="0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>
      <alignment horizontal="center"/>
    </xf>
    <xf numFmtId="177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Protection="1"/>
    <xf numFmtId="0" fontId="0" fillId="0" borderId="21" xfId="0" applyBorder="1" applyAlignment="1" applyProtection="1">
      <alignment horizontal="left" shrinkToFit="1"/>
    </xf>
    <xf numFmtId="0" fontId="10" fillId="0" borderId="22" xfId="0" applyFont="1" applyBorder="1" applyAlignment="1" applyProtection="1">
      <alignment horizontal="center"/>
    </xf>
    <xf numFmtId="0" fontId="11" fillId="0" borderId="23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>
      <alignment horizontal="center"/>
    </xf>
    <xf numFmtId="177" fontId="0" fillId="2" borderId="0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4" xfId="0" applyBorder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 shrinkToFit="1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>
      <alignment horizontal="center"/>
    </xf>
    <xf numFmtId="177" fontId="0" fillId="2" borderId="27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/>
    </xf>
    <xf numFmtId="177" fontId="0" fillId="2" borderId="30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1" xfId="0" applyBorder="1" applyProtection="1"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Protection="1"/>
    <xf numFmtId="0" fontId="0" fillId="0" borderId="34" xfId="0" applyBorder="1" applyAlignment="1" applyProtection="1">
      <alignment horizontal="left" shrinkToFit="1"/>
    </xf>
    <xf numFmtId="0" fontId="10" fillId="0" borderId="30" xfId="0" applyFont="1" applyBorder="1" applyAlignment="1" applyProtection="1">
      <alignment horizontal="center"/>
    </xf>
    <xf numFmtId="0" fontId="11" fillId="0" borderId="29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left" shrinkToFit="1"/>
    </xf>
    <xf numFmtId="0" fontId="0" fillId="0" borderId="36" xfId="0" applyBorder="1" applyProtection="1"/>
    <xf numFmtId="0" fontId="0" fillId="0" borderId="37" xfId="0" applyBorder="1" applyAlignment="1" applyProtection="1">
      <alignment horizontal="left" shrinkToFit="1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left" shrinkToFit="1"/>
    </xf>
    <xf numFmtId="0" fontId="10" fillId="0" borderId="0" xfId="0" applyFont="1" applyAlignment="1" applyProtection="1">
      <alignment horizontal="center"/>
    </xf>
    <xf numFmtId="0" fontId="14" fillId="0" borderId="0" xfId="0" applyFont="1" applyProtection="1">
      <protection locked="0"/>
    </xf>
    <xf numFmtId="0" fontId="0" fillId="0" borderId="0" xfId="0" applyBorder="1"/>
    <xf numFmtId="0" fontId="20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3" borderId="0" xfId="0" applyFill="1" applyBorder="1"/>
    <xf numFmtId="0" fontId="10" fillId="3" borderId="1" xfId="0" applyFont="1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10" fillId="3" borderId="39" xfId="0" applyFont="1" applyFill="1" applyBorder="1" applyAlignment="1">
      <alignment horizontal="center"/>
    </xf>
    <xf numFmtId="0" fontId="0" fillId="3" borderId="11" xfId="0" applyFill="1" applyBorder="1"/>
    <xf numFmtId="0" fontId="10" fillId="0" borderId="24" xfId="0" applyFont="1" applyBorder="1" applyAlignment="1">
      <alignment horizontal="center"/>
    </xf>
    <xf numFmtId="0" fontId="0" fillId="0" borderId="40" xfId="0" applyBorder="1"/>
    <xf numFmtId="0" fontId="10" fillId="0" borderId="41" xfId="0" applyFont="1" applyBorder="1" applyAlignment="1">
      <alignment horizontal="center"/>
    </xf>
    <xf numFmtId="0" fontId="0" fillId="0" borderId="25" xfId="0" applyBorder="1"/>
    <xf numFmtId="0" fontId="8" fillId="0" borderId="40" xfId="0" applyFont="1" applyBorder="1"/>
    <xf numFmtId="0" fontId="14" fillId="0" borderId="41" xfId="0" applyFont="1" applyBorder="1" applyAlignment="1">
      <alignment horizontal="right"/>
    </xf>
    <xf numFmtId="0" fontId="9" fillId="0" borderId="25" xfId="0" applyFont="1" applyBorder="1"/>
    <xf numFmtId="0" fontId="10" fillId="0" borderId="31" xfId="0" applyFont="1" applyBorder="1" applyAlignment="1">
      <alignment horizontal="center"/>
    </xf>
    <xf numFmtId="0" fontId="0" fillId="0" borderId="42" xfId="0" applyBorder="1"/>
    <xf numFmtId="0" fontId="10" fillId="0" borderId="43" xfId="0" applyFont="1" applyBorder="1" applyAlignment="1">
      <alignment horizontal="center"/>
    </xf>
    <xf numFmtId="0" fontId="0" fillId="0" borderId="32" xfId="0" applyBorder="1"/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3" fillId="0" borderId="25" xfId="0" applyFont="1" applyBorder="1"/>
    <xf numFmtId="0" fontId="9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5"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tabSelected="1" workbookViewId="0">
      <pane xSplit="1" ySplit="5" topLeftCell="B37" activePane="bottomRight" state="frozen"/>
      <selection pane="topRight" activeCell="B1" sqref="B1"/>
      <selection pane="bottomLeft" activeCell="A6" sqref="A6"/>
      <selection pane="bottomRight" activeCell="O43" sqref="O43"/>
    </sheetView>
  </sheetViews>
  <sheetFormatPr defaultRowHeight="13.5" x14ac:dyDescent="0.15"/>
  <cols>
    <col min="1" max="1" width="5.875" style="103" customWidth="1"/>
    <col min="2" max="2" width="15.625" style="104" customWidth="1"/>
    <col min="3" max="3" width="17.875" style="104" bestFit="1" customWidth="1"/>
    <col min="4" max="4" width="3.625" style="103" customWidth="1"/>
    <col min="5" max="5" width="3.625" style="105" customWidth="1"/>
    <col min="6" max="6" width="3.625" style="103" customWidth="1"/>
    <col min="7" max="7" width="3.625" style="106" customWidth="1"/>
    <col min="8" max="8" width="3.625" style="103" customWidth="1"/>
    <col min="9" max="9" width="15.625" style="104" customWidth="1"/>
    <col min="10" max="10" width="15.125" style="107" bestFit="1" customWidth="1"/>
    <col min="11" max="11" width="1.375" customWidth="1"/>
    <col min="12" max="12" width="5.25" style="108" bestFit="1" customWidth="1"/>
    <col min="13" max="13" width="20.625" style="109" customWidth="1"/>
    <col min="14" max="14" width="9" style="110"/>
    <col min="15" max="15" width="18.125" style="111" customWidth="1"/>
    <col min="16" max="16" width="9" style="112"/>
  </cols>
  <sheetData>
    <row r="1" spans="1:16" s="6" customFormat="1" ht="19.5" x14ac:dyDescent="0.3">
      <c r="A1" s="1" t="s">
        <v>116</v>
      </c>
      <c r="B1" s="2"/>
      <c r="C1" s="2"/>
      <c r="D1" s="3"/>
      <c r="E1" s="4"/>
      <c r="F1" s="3"/>
      <c r="G1" s="4"/>
      <c r="H1" s="3"/>
      <c r="I1" s="2"/>
      <c r="J1" s="5"/>
      <c r="L1" s="7"/>
      <c r="M1" s="8"/>
      <c r="N1" s="9"/>
      <c r="O1" s="10" t="s">
        <v>115</v>
      </c>
      <c r="P1" s="11"/>
    </row>
    <row r="2" spans="1:16" s="18" customFormat="1" ht="15.75" x14ac:dyDescent="0.25">
      <c r="A2" s="12" t="s">
        <v>0</v>
      </c>
      <c r="B2" s="13"/>
      <c r="C2" s="13"/>
      <c r="D2" s="14"/>
      <c r="E2" s="15"/>
      <c r="F2" s="14"/>
      <c r="G2" s="16"/>
      <c r="H2" s="14"/>
      <c r="I2" s="13"/>
      <c r="J2" s="17"/>
      <c r="L2" s="19"/>
      <c r="M2" s="20"/>
      <c r="N2" s="21"/>
      <c r="O2" s="10" t="s">
        <v>1</v>
      </c>
      <c r="P2" s="22"/>
    </row>
    <row r="3" spans="1:16" s="18" customFormat="1" ht="15.75" x14ac:dyDescent="0.25">
      <c r="A3" s="13" t="s">
        <v>114</v>
      </c>
      <c r="B3" s="13"/>
      <c r="C3" s="13"/>
      <c r="D3" s="14"/>
      <c r="E3" s="15"/>
      <c r="F3" s="14"/>
      <c r="G3" s="16"/>
      <c r="H3" s="14"/>
      <c r="I3" s="13"/>
      <c r="J3" s="17"/>
      <c r="L3" s="19"/>
      <c r="M3" s="20"/>
      <c r="N3" s="21"/>
      <c r="O3" s="10"/>
      <c r="P3" s="22"/>
    </row>
    <row r="4" spans="1:16" s="18" customFormat="1" ht="16.5" thickBot="1" x14ac:dyDescent="0.3">
      <c r="A4" s="23" t="s">
        <v>2</v>
      </c>
      <c r="B4" s="13"/>
      <c r="C4" s="13"/>
      <c r="D4" s="14"/>
      <c r="E4" s="15"/>
      <c r="F4" s="14"/>
      <c r="G4" s="16"/>
      <c r="H4" s="14"/>
      <c r="I4" s="13"/>
      <c r="J4" s="17"/>
      <c r="L4" s="19"/>
      <c r="M4" s="20"/>
      <c r="N4" s="24" t="s">
        <v>3</v>
      </c>
      <c r="O4" s="25"/>
      <c r="P4" s="22"/>
    </row>
    <row r="5" spans="1:16" s="37" customFormat="1" x14ac:dyDescent="0.15">
      <c r="A5" s="26" t="s">
        <v>4</v>
      </c>
      <c r="B5" s="141" t="s">
        <v>5</v>
      </c>
      <c r="C5" s="142"/>
      <c r="D5" s="27" t="s">
        <v>6</v>
      </c>
      <c r="E5" s="28" t="s">
        <v>7</v>
      </c>
      <c r="F5" s="29" t="s">
        <v>8</v>
      </c>
      <c r="G5" s="28" t="s">
        <v>9</v>
      </c>
      <c r="H5" s="30" t="s">
        <v>10</v>
      </c>
      <c r="I5" s="141" t="s">
        <v>11</v>
      </c>
      <c r="J5" s="142"/>
      <c r="K5" s="31"/>
      <c r="L5" s="32" t="s">
        <v>12</v>
      </c>
      <c r="M5" s="33" t="s">
        <v>13</v>
      </c>
      <c r="N5" s="34" t="s">
        <v>14</v>
      </c>
      <c r="O5" s="35" t="s">
        <v>15</v>
      </c>
      <c r="P5" s="36"/>
    </row>
    <row r="6" spans="1:16" x14ac:dyDescent="0.15">
      <c r="A6" s="38" t="s">
        <v>16</v>
      </c>
      <c r="B6" s="39" t="s">
        <v>18</v>
      </c>
      <c r="C6" s="40"/>
      <c r="D6" s="41" t="str">
        <f>IF(E6&gt;G6,"○","×")</f>
        <v>○</v>
      </c>
      <c r="E6" s="42">
        <v>4</v>
      </c>
      <c r="F6" s="43" t="s">
        <v>17</v>
      </c>
      <c r="G6" s="44">
        <v>3</v>
      </c>
      <c r="H6" s="45" t="str">
        <f>IF(G6&gt;E6,"○","×")</f>
        <v>×</v>
      </c>
      <c r="I6" s="39" t="s">
        <v>44</v>
      </c>
      <c r="J6" s="46"/>
      <c r="K6" s="47"/>
      <c r="L6" s="48" t="s">
        <v>19</v>
      </c>
      <c r="M6" s="49" t="str">
        <f>IF(D6="○",B6,I6)</f>
        <v>ＫＳＢＣ</v>
      </c>
      <c r="N6" s="50"/>
      <c r="O6" s="51"/>
      <c r="P6" s="52"/>
    </row>
    <row r="7" spans="1:16" x14ac:dyDescent="0.15">
      <c r="A7" s="53"/>
      <c r="B7" s="54"/>
      <c r="C7" s="55" t="s">
        <v>20</v>
      </c>
      <c r="D7" s="56"/>
      <c r="E7" s="57"/>
      <c r="F7" s="58"/>
      <c r="G7" s="59"/>
      <c r="H7" s="60"/>
      <c r="I7" s="54"/>
      <c r="J7" s="61" t="s">
        <v>20</v>
      </c>
      <c r="K7" s="47"/>
      <c r="L7" s="62" t="s">
        <v>21</v>
      </c>
      <c r="M7" s="63" t="str">
        <f>IF(D6="○",I6,B6)</f>
        <v>磯子クラブ</v>
      </c>
      <c r="N7" s="64"/>
      <c r="O7" s="65"/>
      <c r="P7" s="52"/>
    </row>
    <row r="8" spans="1:16" x14ac:dyDescent="0.15">
      <c r="A8" s="53"/>
      <c r="B8" s="66" t="s">
        <v>117</v>
      </c>
      <c r="C8" s="66"/>
      <c r="D8" s="67" t="str">
        <f>IF(E8&gt;G8,"○","×")</f>
        <v>×</v>
      </c>
      <c r="E8" s="68">
        <v>3</v>
      </c>
      <c r="F8" s="69" t="s">
        <v>22</v>
      </c>
      <c r="G8" s="70">
        <v>4</v>
      </c>
      <c r="H8" s="71" t="str">
        <f>IF(G8&gt;E8,"○","×")</f>
        <v>○</v>
      </c>
      <c r="I8" s="72" t="s">
        <v>106</v>
      </c>
      <c r="J8" s="73"/>
      <c r="K8" s="47"/>
      <c r="L8" s="62" t="s">
        <v>23</v>
      </c>
      <c r="M8" s="63" t="str">
        <f>IF(D8="○",B8,I8)</f>
        <v>フリューゲル</v>
      </c>
      <c r="N8" s="64"/>
      <c r="O8" s="65"/>
      <c r="P8" s="52"/>
    </row>
    <row r="9" spans="1:16" x14ac:dyDescent="0.15">
      <c r="A9" s="53"/>
      <c r="B9" s="66"/>
      <c r="C9" s="66" t="s">
        <v>24</v>
      </c>
      <c r="D9" s="67"/>
      <c r="E9" s="68"/>
      <c r="F9" s="69"/>
      <c r="G9" s="70"/>
      <c r="H9" s="71"/>
      <c r="I9" s="72"/>
      <c r="J9" s="73" t="s">
        <v>24</v>
      </c>
      <c r="K9" s="47"/>
      <c r="L9" s="62" t="s">
        <v>25</v>
      </c>
      <c r="M9" s="74" t="str">
        <f>IF(D8="○",I8,B8)</f>
        <v>湘南B.C.S</v>
      </c>
      <c r="N9" s="64" t="s">
        <v>26</v>
      </c>
      <c r="O9" s="65"/>
      <c r="P9" s="52"/>
    </row>
    <row r="10" spans="1:16" x14ac:dyDescent="0.15">
      <c r="A10" s="53"/>
      <c r="B10" s="75" t="s">
        <v>118</v>
      </c>
      <c r="C10" s="76"/>
      <c r="D10" s="77" t="str">
        <f>IF(E10&gt;G10,"○","×")</f>
        <v>×</v>
      </c>
      <c r="E10" s="78">
        <v>3</v>
      </c>
      <c r="F10" s="79" t="s">
        <v>27</v>
      </c>
      <c r="G10" s="80">
        <v>4</v>
      </c>
      <c r="H10" s="81" t="str">
        <f>IF(G10&gt;E10,"○","×")</f>
        <v>○</v>
      </c>
      <c r="I10" s="75" t="s">
        <v>119</v>
      </c>
      <c r="J10" s="82"/>
      <c r="K10" s="47"/>
      <c r="L10" s="62" t="s">
        <v>28</v>
      </c>
      <c r="M10" s="63" t="str">
        <f>IF(D10="○",B10,I10)</f>
        <v>YANG YANG</v>
      </c>
      <c r="N10" s="64"/>
      <c r="O10" s="65"/>
      <c r="P10" s="52"/>
    </row>
    <row r="11" spans="1:16" x14ac:dyDescent="0.15">
      <c r="A11" s="53"/>
      <c r="B11" s="54"/>
      <c r="C11" s="55" t="s">
        <v>29</v>
      </c>
      <c r="D11" s="56"/>
      <c r="E11" s="57"/>
      <c r="F11" s="58"/>
      <c r="G11" s="59"/>
      <c r="H11" s="60"/>
      <c r="I11" s="54"/>
      <c r="J11" s="61" t="s">
        <v>29</v>
      </c>
      <c r="K11" s="47"/>
      <c r="L11" s="62" t="s">
        <v>30</v>
      </c>
      <c r="M11" s="74" t="str">
        <f>IF(D10="○",I10,B10)</f>
        <v>EAST</v>
      </c>
      <c r="N11" s="83" t="s">
        <v>31</v>
      </c>
      <c r="O11" s="65"/>
      <c r="P11" s="52"/>
    </row>
    <row r="12" spans="1:16" x14ac:dyDescent="0.15">
      <c r="A12" s="53"/>
      <c r="B12" s="66" t="s">
        <v>39</v>
      </c>
      <c r="C12" s="66"/>
      <c r="D12" s="67" t="str">
        <f>IF(E12&gt;G12,"○","×")</f>
        <v>×</v>
      </c>
      <c r="E12" s="68">
        <v>3</v>
      </c>
      <c r="F12" s="69" t="s">
        <v>32</v>
      </c>
      <c r="G12" s="70">
        <v>4</v>
      </c>
      <c r="H12" s="71" t="str">
        <f>IF(G12&gt;E12,"○","×")</f>
        <v>○</v>
      </c>
      <c r="I12" s="72" t="s">
        <v>120</v>
      </c>
      <c r="J12" s="73"/>
      <c r="K12" s="47"/>
      <c r="L12" s="62" t="s">
        <v>34</v>
      </c>
      <c r="M12" s="63" t="str">
        <f>IF(D12="○",B12,I12)</f>
        <v>川夜会トリックスターズ</v>
      </c>
      <c r="N12" s="64"/>
      <c r="O12" s="65"/>
      <c r="P12" s="52"/>
    </row>
    <row r="13" spans="1:16" x14ac:dyDescent="0.15">
      <c r="A13" s="53"/>
      <c r="B13" s="54"/>
      <c r="C13" s="55" t="s">
        <v>35</v>
      </c>
      <c r="D13" s="56"/>
      <c r="E13" s="57"/>
      <c r="F13" s="58"/>
      <c r="G13" s="59"/>
      <c r="H13" s="60"/>
      <c r="I13" s="54"/>
      <c r="J13" s="61" t="s">
        <v>35</v>
      </c>
      <c r="K13" s="47"/>
      <c r="L13" s="62" t="s">
        <v>36</v>
      </c>
      <c r="M13" s="63" t="str">
        <f>IF(D12="○",I12,B12)</f>
        <v>ぎんなん会</v>
      </c>
      <c r="N13" s="64"/>
      <c r="O13" s="65"/>
      <c r="P13" s="52"/>
    </row>
    <row r="14" spans="1:16" x14ac:dyDescent="0.15">
      <c r="A14" s="84"/>
      <c r="B14" s="85"/>
      <c r="C14" s="85"/>
      <c r="D14" s="86"/>
      <c r="E14" s="87"/>
      <c r="F14" s="88" t="str">
        <f>IF(SUM(E6:E13,G6:G13)=28," ","NG")</f>
        <v xml:space="preserve"> </v>
      </c>
      <c r="G14" s="89"/>
      <c r="H14" s="90"/>
      <c r="I14" s="91"/>
      <c r="J14" s="92"/>
      <c r="K14" s="47"/>
      <c r="L14" s="93"/>
      <c r="M14" s="94"/>
      <c r="N14" s="95"/>
      <c r="O14" s="96"/>
      <c r="P14" s="52"/>
    </row>
    <row r="15" spans="1:16" x14ac:dyDescent="0.15">
      <c r="A15" s="53" t="s">
        <v>37</v>
      </c>
      <c r="B15" s="39" t="s">
        <v>33</v>
      </c>
      <c r="C15" s="40"/>
      <c r="D15" s="41" t="str">
        <f t="shared" ref="D15" si="0">IF(E15&gt;G15,"○","×")</f>
        <v>×</v>
      </c>
      <c r="E15" s="42">
        <v>3</v>
      </c>
      <c r="F15" s="43" t="s">
        <v>38</v>
      </c>
      <c r="G15" s="44">
        <v>4</v>
      </c>
      <c r="H15" s="45" t="str">
        <f t="shared" ref="H15" si="1">IF(G15&gt;E15,"○","×")</f>
        <v>○</v>
      </c>
      <c r="I15" s="39" t="s">
        <v>124</v>
      </c>
      <c r="J15" s="46"/>
      <c r="K15" s="47"/>
      <c r="L15" s="48" t="s">
        <v>19</v>
      </c>
      <c r="M15" s="49" t="str">
        <f>IF(D15="○",B15,I15)</f>
        <v>SMASHCLUB</v>
      </c>
      <c r="N15" s="50"/>
      <c r="O15" s="51"/>
      <c r="P15" s="52"/>
    </row>
    <row r="16" spans="1:16" x14ac:dyDescent="0.15">
      <c r="A16" s="53"/>
      <c r="B16" s="54"/>
      <c r="C16" s="55" t="s">
        <v>40</v>
      </c>
      <c r="D16" s="56"/>
      <c r="E16" s="57"/>
      <c r="F16" s="58"/>
      <c r="G16" s="59"/>
      <c r="H16" s="60"/>
      <c r="I16" s="54"/>
      <c r="J16" s="61" t="s">
        <v>40</v>
      </c>
      <c r="K16" s="47"/>
      <c r="L16" s="62" t="s">
        <v>21</v>
      </c>
      <c r="M16" s="63" t="str">
        <f>IF(D15="○",I15,B15)</f>
        <v>富岡クラブ</v>
      </c>
      <c r="N16" s="64"/>
      <c r="O16" s="65"/>
      <c r="P16" s="97"/>
    </row>
    <row r="17" spans="1:16" x14ac:dyDescent="0.15">
      <c r="A17" s="53"/>
      <c r="B17" s="66" t="s">
        <v>121</v>
      </c>
      <c r="C17" s="66"/>
      <c r="D17" s="67" t="str">
        <f t="shared" ref="D17" si="2">IF(E17&gt;G17,"○","×")</f>
        <v>×</v>
      </c>
      <c r="E17" s="68">
        <v>2</v>
      </c>
      <c r="F17" s="69" t="s">
        <v>41</v>
      </c>
      <c r="G17" s="70">
        <v>5</v>
      </c>
      <c r="H17" s="71" t="str">
        <f t="shared" ref="H17" si="3">IF(G17&gt;E17,"○","×")</f>
        <v>○</v>
      </c>
      <c r="I17" s="72" t="s">
        <v>125</v>
      </c>
      <c r="J17" s="73"/>
      <c r="K17" s="47"/>
      <c r="L17" s="62" t="s">
        <v>23</v>
      </c>
      <c r="M17" s="63" t="str">
        <f>IF(D17="○",B17,I17)</f>
        <v>LUCKY</v>
      </c>
      <c r="N17" s="64"/>
      <c r="O17" s="65"/>
      <c r="P17" s="52"/>
    </row>
    <row r="18" spans="1:16" x14ac:dyDescent="0.15">
      <c r="A18" s="53"/>
      <c r="B18" s="66"/>
      <c r="C18" s="66" t="s">
        <v>42</v>
      </c>
      <c r="D18" s="67"/>
      <c r="E18" s="68"/>
      <c r="F18" s="69"/>
      <c r="G18" s="70"/>
      <c r="H18" s="71"/>
      <c r="I18" s="72"/>
      <c r="J18" s="73" t="s">
        <v>42</v>
      </c>
      <c r="K18" s="47"/>
      <c r="L18" s="62" t="s">
        <v>25</v>
      </c>
      <c r="M18" s="74" t="str">
        <f>IF(D17="○",I17,B17)</f>
        <v>PIERO</v>
      </c>
      <c r="N18" s="64" t="s">
        <v>26</v>
      </c>
      <c r="O18" s="65"/>
      <c r="P18" s="52"/>
    </row>
    <row r="19" spans="1:16" x14ac:dyDescent="0.15">
      <c r="A19" s="53"/>
      <c r="B19" s="75" t="s">
        <v>122</v>
      </c>
      <c r="C19" s="76"/>
      <c r="D19" s="77" t="str">
        <f t="shared" ref="D19" si="4">IF(E19&gt;G19,"○","×")</f>
        <v>×</v>
      </c>
      <c r="E19" s="78">
        <v>2</v>
      </c>
      <c r="F19" s="79" t="s">
        <v>43</v>
      </c>
      <c r="G19" s="80">
        <v>5</v>
      </c>
      <c r="H19" s="81" t="str">
        <f t="shared" ref="H19" si="5">IF(G19&gt;E19,"○","×")</f>
        <v>○</v>
      </c>
      <c r="I19" s="75" t="s">
        <v>126</v>
      </c>
      <c r="J19" s="82"/>
      <c r="K19" s="47"/>
      <c r="L19" s="62" t="s">
        <v>28</v>
      </c>
      <c r="M19" s="63" t="str">
        <f>IF(D19="○",B19,I19)</f>
        <v>WISE</v>
      </c>
      <c r="N19" s="64"/>
      <c r="O19" s="65"/>
      <c r="P19" s="52"/>
    </row>
    <row r="20" spans="1:16" x14ac:dyDescent="0.15">
      <c r="A20" s="53"/>
      <c r="B20" s="54"/>
      <c r="C20" s="55" t="s">
        <v>45</v>
      </c>
      <c r="D20" s="56"/>
      <c r="E20" s="57"/>
      <c r="F20" s="58"/>
      <c r="G20" s="59"/>
      <c r="H20" s="60"/>
      <c r="I20" s="54"/>
      <c r="J20" s="61" t="s">
        <v>45</v>
      </c>
      <c r="K20" s="47"/>
      <c r="L20" s="62" t="s">
        <v>30</v>
      </c>
      <c r="M20" s="74" t="str">
        <f>IF(D19="○",I19,B19)</f>
        <v>湘南Flying Shuttlers</v>
      </c>
      <c r="N20" s="83" t="s">
        <v>46</v>
      </c>
      <c r="O20" s="65"/>
      <c r="P20" s="52"/>
    </row>
    <row r="21" spans="1:16" x14ac:dyDescent="0.15">
      <c r="A21" s="53"/>
      <c r="B21" s="66" t="s">
        <v>123</v>
      </c>
      <c r="C21" s="66"/>
      <c r="D21" s="67" t="str">
        <f t="shared" ref="D21" si="6">IF(E21&gt;G21,"○","×")</f>
        <v>○</v>
      </c>
      <c r="E21" s="68">
        <v>5</v>
      </c>
      <c r="F21" s="69" t="s">
        <v>48</v>
      </c>
      <c r="G21" s="70">
        <v>2</v>
      </c>
      <c r="H21" s="71" t="str">
        <f t="shared" ref="H21" si="7">IF(G21&gt;E21,"○","×")</f>
        <v>×</v>
      </c>
      <c r="I21" s="72" t="s">
        <v>127</v>
      </c>
      <c r="J21" s="73"/>
      <c r="K21" s="47"/>
      <c r="L21" s="62" t="s">
        <v>34</v>
      </c>
      <c r="M21" s="63" t="str">
        <f>IF(D21="○",B21,I21)</f>
        <v>mitsuzawa.BC</v>
      </c>
      <c r="N21" s="64"/>
      <c r="O21" s="65"/>
      <c r="P21" s="52"/>
    </row>
    <row r="22" spans="1:16" x14ac:dyDescent="0.15">
      <c r="A22" s="53"/>
      <c r="B22" s="54"/>
      <c r="C22" s="55" t="s">
        <v>49</v>
      </c>
      <c r="D22" s="56"/>
      <c r="E22" s="57"/>
      <c r="F22" s="58"/>
      <c r="G22" s="59"/>
      <c r="H22" s="60"/>
      <c r="I22" s="54"/>
      <c r="J22" s="61" t="s">
        <v>49</v>
      </c>
      <c r="K22" s="47"/>
      <c r="L22" s="62" t="s">
        <v>36</v>
      </c>
      <c r="M22" s="63" t="str">
        <f>IF(D21="○",I21,B21)</f>
        <v>persimmon</v>
      </c>
      <c r="N22" s="64"/>
      <c r="O22" s="65"/>
      <c r="P22" s="52"/>
    </row>
    <row r="23" spans="1:16" x14ac:dyDescent="0.15">
      <c r="A23" s="53"/>
      <c r="B23" s="85"/>
      <c r="C23" s="85"/>
      <c r="D23" s="86"/>
      <c r="E23" s="87"/>
      <c r="F23" s="88" t="str">
        <f>IF(SUM(E15:E22,G15:G22)=28," ","NG")</f>
        <v xml:space="preserve"> </v>
      </c>
      <c r="G23" s="89"/>
      <c r="H23" s="90"/>
      <c r="I23" s="91"/>
      <c r="J23" s="92"/>
      <c r="K23" s="47"/>
      <c r="L23" s="93"/>
      <c r="M23" s="94"/>
      <c r="N23" s="95"/>
      <c r="O23" s="96"/>
      <c r="P23" s="52"/>
    </row>
    <row r="24" spans="1:16" x14ac:dyDescent="0.15">
      <c r="A24" s="38" t="s">
        <v>50</v>
      </c>
      <c r="B24" s="39" t="s">
        <v>128</v>
      </c>
      <c r="C24" s="40"/>
      <c r="D24" s="41" t="str">
        <f t="shared" ref="D24" si="8">IF(E24&gt;G24,"○","×")</f>
        <v>○</v>
      </c>
      <c r="E24" s="42">
        <v>5</v>
      </c>
      <c r="F24" s="43" t="s">
        <v>51</v>
      </c>
      <c r="G24" s="44">
        <v>2</v>
      </c>
      <c r="H24" s="45" t="str">
        <f t="shared" ref="H24" si="9">IF(G24&gt;E24,"○","×")</f>
        <v>×</v>
      </c>
      <c r="I24" s="39" t="s">
        <v>108</v>
      </c>
      <c r="J24" s="46"/>
      <c r="K24" s="47"/>
      <c r="L24" s="48" t="s">
        <v>19</v>
      </c>
      <c r="M24" s="49" t="str">
        <f>IF(D24="○",B24,I24)</f>
        <v>ルディﾊﾞﾄﾞﾐﾝﾄﾝｸﾗﾌﾞ</v>
      </c>
      <c r="N24" s="50"/>
      <c r="O24" s="51"/>
      <c r="P24" s="52"/>
    </row>
    <row r="25" spans="1:16" x14ac:dyDescent="0.15">
      <c r="A25" s="53"/>
      <c r="B25" s="54"/>
      <c r="C25" s="55" t="s">
        <v>107</v>
      </c>
      <c r="D25" s="56"/>
      <c r="E25" s="57"/>
      <c r="F25" s="58"/>
      <c r="G25" s="59"/>
      <c r="H25" s="60"/>
      <c r="I25" s="54"/>
      <c r="J25" s="61" t="s">
        <v>40</v>
      </c>
      <c r="K25" s="47"/>
      <c r="L25" s="62" t="s">
        <v>21</v>
      </c>
      <c r="M25" s="63" t="str">
        <f>IF(D24="○",I24,B24)</f>
        <v>Young Masters</v>
      </c>
      <c r="N25" s="64"/>
      <c r="O25" s="65"/>
      <c r="P25" s="52"/>
    </row>
    <row r="26" spans="1:16" x14ac:dyDescent="0.15">
      <c r="A26" s="53"/>
      <c r="B26" s="66" t="s">
        <v>52</v>
      </c>
      <c r="C26" s="66"/>
      <c r="D26" s="67" t="str">
        <f t="shared" ref="D26" si="10">IF(E26&gt;G26,"○","×")</f>
        <v>○</v>
      </c>
      <c r="E26" s="68">
        <v>6</v>
      </c>
      <c r="F26" s="69" t="s">
        <v>53</v>
      </c>
      <c r="G26" s="70">
        <v>1</v>
      </c>
      <c r="H26" s="71" t="str">
        <f t="shared" ref="H26" si="11">IF(G26&gt;E26,"○","×")</f>
        <v>×</v>
      </c>
      <c r="I26" s="72" t="s">
        <v>109</v>
      </c>
      <c r="J26" s="73"/>
      <c r="K26" s="47"/>
      <c r="L26" s="62" t="s">
        <v>23</v>
      </c>
      <c r="M26" s="63" t="str">
        <f>IF(D26="○",B26,I26)</f>
        <v>彗星クラブ</v>
      </c>
      <c r="N26" s="64"/>
      <c r="O26" s="65"/>
      <c r="P26" s="52"/>
    </row>
    <row r="27" spans="1:16" x14ac:dyDescent="0.15">
      <c r="A27" s="53"/>
      <c r="B27" s="66"/>
      <c r="C27" s="66" t="s">
        <v>133</v>
      </c>
      <c r="D27" s="67"/>
      <c r="E27" s="68"/>
      <c r="F27" s="69"/>
      <c r="G27" s="70"/>
      <c r="H27" s="71"/>
      <c r="I27" s="72"/>
      <c r="J27" s="73" t="s">
        <v>42</v>
      </c>
      <c r="K27" s="47"/>
      <c r="L27" s="62" t="s">
        <v>25</v>
      </c>
      <c r="M27" s="74" t="str">
        <f>IF(D26="○",I26,B26)</f>
        <v>OH!NEW</v>
      </c>
      <c r="N27" s="64" t="s">
        <v>26</v>
      </c>
      <c r="O27" s="65"/>
      <c r="P27" s="52"/>
    </row>
    <row r="28" spans="1:16" x14ac:dyDescent="0.15">
      <c r="A28" s="53"/>
      <c r="B28" s="75" t="s">
        <v>130</v>
      </c>
      <c r="C28" s="76"/>
      <c r="D28" s="77" t="str">
        <f t="shared" ref="D28" si="12">IF(E28&gt;G28,"○","×")</f>
        <v>×</v>
      </c>
      <c r="E28" s="78">
        <v>2</v>
      </c>
      <c r="F28" s="79" t="s">
        <v>43</v>
      </c>
      <c r="G28" s="80">
        <v>5</v>
      </c>
      <c r="H28" s="81" t="str">
        <f t="shared" ref="H28" si="13">IF(G28&gt;E28,"○","×")</f>
        <v>○</v>
      </c>
      <c r="I28" s="75" t="s">
        <v>131</v>
      </c>
      <c r="J28" s="82"/>
      <c r="K28" s="47"/>
      <c r="L28" s="62" t="s">
        <v>28</v>
      </c>
      <c r="M28" s="63" t="str">
        <f>IF(D28="○",B28,I28)</f>
        <v>family</v>
      </c>
      <c r="N28" s="64"/>
      <c r="O28" s="65"/>
      <c r="P28" s="52"/>
    </row>
    <row r="29" spans="1:16" x14ac:dyDescent="0.15">
      <c r="A29" s="53"/>
      <c r="B29" s="54"/>
      <c r="C29" s="55" t="s">
        <v>132</v>
      </c>
      <c r="D29" s="56"/>
      <c r="E29" s="57"/>
      <c r="F29" s="58"/>
      <c r="G29" s="59"/>
      <c r="H29" s="60"/>
      <c r="I29" s="54"/>
      <c r="J29" s="61" t="s">
        <v>45</v>
      </c>
      <c r="K29" s="47"/>
      <c r="L29" s="62" t="s">
        <v>30</v>
      </c>
      <c r="M29" s="74" t="str">
        <f>IF(D28="○",I28,B28)</f>
        <v>WBC</v>
      </c>
      <c r="N29" s="83" t="s">
        <v>54</v>
      </c>
      <c r="O29" s="65"/>
      <c r="P29" s="97"/>
    </row>
    <row r="30" spans="1:16" x14ac:dyDescent="0.15">
      <c r="A30" s="53"/>
      <c r="B30" s="66" t="s">
        <v>47</v>
      </c>
      <c r="C30" s="66"/>
      <c r="D30" s="67" t="str">
        <f t="shared" ref="D30" si="14">IF(E30&gt;G30,"○","×")</f>
        <v>×</v>
      </c>
      <c r="E30" s="68">
        <v>2</v>
      </c>
      <c r="F30" s="69" t="s">
        <v>55</v>
      </c>
      <c r="G30" s="70">
        <v>5</v>
      </c>
      <c r="H30" s="71" t="str">
        <f t="shared" ref="H30" si="15">IF(G30&gt;E30,"○","×")</f>
        <v>○</v>
      </c>
      <c r="I30" s="72" t="s">
        <v>129</v>
      </c>
      <c r="J30" s="73"/>
      <c r="K30" s="47"/>
      <c r="L30" s="62" t="s">
        <v>34</v>
      </c>
      <c r="M30" s="63" t="str">
        <f>IF(D30="○",B30,I30)</f>
        <v>White Sox</v>
      </c>
      <c r="N30" s="64"/>
      <c r="O30" s="65"/>
      <c r="P30" s="52"/>
    </row>
    <row r="31" spans="1:16" x14ac:dyDescent="0.15">
      <c r="A31" s="53"/>
      <c r="B31" s="54"/>
      <c r="C31" s="55" t="s">
        <v>35</v>
      </c>
      <c r="D31" s="56"/>
      <c r="E31" s="57"/>
      <c r="F31" s="58"/>
      <c r="G31" s="59"/>
      <c r="H31" s="60"/>
      <c r="I31" s="54"/>
      <c r="J31" s="61" t="s">
        <v>49</v>
      </c>
      <c r="K31" s="47"/>
      <c r="L31" s="62" t="s">
        <v>36</v>
      </c>
      <c r="M31" s="63" t="str">
        <f>IF(D30="○",I30,B30)</f>
        <v>はねの会</v>
      </c>
      <c r="N31" s="64"/>
      <c r="O31" s="65"/>
      <c r="P31" s="52"/>
    </row>
    <row r="32" spans="1:16" x14ac:dyDescent="0.15">
      <c r="A32" s="84"/>
      <c r="B32" s="85"/>
      <c r="C32" s="139"/>
      <c r="D32" s="140"/>
      <c r="E32" s="140"/>
      <c r="F32" s="140"/>
      <c r="G32" s="140"/>
      <c r="H32" s="140"/>
      <c r="I32" s="140"/>
      <c r="J32" s="92"/>
      <c r="K32" s="47"/>
      <c r="L32" s="93"/>
      <c r="M32" s="94"/>
      <c r="N32" s="95"/>
      <c r="O32" s="96"/>
      <c r="P32" s="52"/>
    </row>
    <row r="33" spans="1:16" x14ac:dyDescent="0.15">
      <c r="A33" s="53" t="s">
        <v>56</v>
      </c>
      <c r="B33" s="39" t="s">
        <v>134</v>
      </c>
      <c r="C33" s="40"/>
      <c r="D33" s="41" t="str">
        <f t="shared" ref="D33" si="16">IF(E33&gt;G33,"○","×")</f>
        <v>○</v>
      </c>
      <c r="E33" s="42">
        <v>4</v>
      </c>
      <c r="F33" s="43" t="s">
        <v>43</v>
      </c>
      <c r="G33" s="44">
        <v>3</v>
      </c>
      <c r="H33" s="45" t="str">
        <f t="shared" ref="H33" si="17">IF(G33&gt;E33,"○","×")</f>
        <v>×</v>
      </c>
      <c r="I33" s="39" t="s">
        <v>139</v>
      </c>
      <c r="J33" s="46"/>
      <c r="K33" s="47"/>
      <c r="L33" s="48" t="s">
        <v>19</v>
      </c>
      <c r="M33" s="49" t="str">
        <f>IF(D33="○",B33,I33)</f>
        <v>Hiratsuka Washington</v>
      </c>
      <c r="N33" s="50"/>
      <c r="O33" s="51"/>
      <c r="P33" s="52"/>
    </row>
    <row r="34" spans="1:16" x14ac:dyDescent="0.15">
      <c r="A34" s="53"/>
      <c r="B34" s="54"/>
      <c r="C34" s="55" t="s">
        <v>135</v>
      </c>
      <c r="D34" s="56"/>
      <c r="E34" s="57"/>
      <c r="F34" s="58"/>
      <c r="G34" s="59"/>
      <c r="H34" s="60"/>
      <c r="I34" s="54"/>
      <c r="J34" s="61" t="s">
        <v>20</v>
      </c>
      <c r="K34" s="47"/>
      <c r="L34" s="62" t="s">
        <v>21</v>
      </c>
      <c r="M34" s="63" t="str">
        <f>IF(D33="○",I33,B33)</f>
        <v>FLYING PENGUINS</v>
      </c>
      <c r="N34" s="64"/>
      <c r="O34" s="65"/>
      <c r="P34" s="52"/>
    </row>
    <row r="35" spans="1:16" x14ac:dyDescent="0.15">
      <c r="A35" s="53"/>
      <c r="B35" s="66" t="s">
        <v>111</v>
      </c>
      <c r="C35" s="66"/>
      <c r="D35" s="67" t="str">
        <f t="shared" ref="D35" si="18">IF(E35&gt;G35,"○","×")</f>
        <v>○</v>
      </c>
      <c r="E35" s="68">
        <v>4</v>
      </c>
      <c r="F35" s="69" t="s">
        <v>41</v>
      </c>
      <c r="G35" s="70">
        <v>3</v>
      </c>
      <c r="H35" s="71" t="str">
        <f t="shared" ref="H35" si="19">IF(G35&gt;E35,"○","×")</f>
        <v>×</v>
      </c>
      <c r="I35" s="72" t="s">
        <v>140</v>
      </c>
      <c r="J35" s="73"/>
      <c r="K35" s="47"/>
      <c r="L35" s="62" t="s">
        <v>23</v>
      </c>
      <c r="M35" s="63" t="str">
        <f>IF(D35="○",B35,I35)</f>
        <v>WOW</v>
      </c>
      <c r="N35" s="64"/>
      <c r="O35" s="65"/>
      <c r="P35" s="52"/>
    </row>
    <row r="36" spans="1:16" x14ac:dyDescent="0.15">
      <c r="A36" s="53"/>
      <c r="B36" s="66"/>
      <c r="C36" s="66" t="s">
        <v>136</v>
      </c>
      <c r="D36" s="67"/>
      <c r="E36" s="68"/>
      <c r="F36" s="69"/>
      <c r="G36" s="70"/>
      <c r="H36" s="71"/>
      <c r="I36" s="72"/>
      <c r="J36" s="73" t="s">
        <v>24</v>
      </c>
      <c r="K36" s="47"/>
      <c r="L36" s="62" t="s">
        <v>25</v>
      </c>
      <c r="M36" s="74" t="str">
        <f>IF(D35="○",I35,B35)</f>
        <v>ZUSHI</v>
      </c>
      <c r="N36" s="64" t="s">
        <v>58</v>
      </c>
      <c r="O36" s="65"/>
      <c r="P36" s="52"/>
    </row>
    <row r="37" spans="1:16" x14ac:dyDescent="0.15">
      <c r="A37" s="53"/>
      <c r="B37" s="75" t="s">
        <v>112</v>
      </c>
      <c r="C37" s="76"/>
      <c r="D37" s="77" t="str">
        <f t="shared" ref="D37" si="20">IF(E37&gt;G37,"○","×")</f>
        <v>○</v>
      </c>
      <c r="E37" s="78">
        <v>5</v>
      </c>
      <c r="F37" s="79" t="s">
        <v>59</v>
      </c>
      <c r="G37" s="80">
        <v>2</v>
      </c>
      <c r="H37" s="81" t="str">
        <f t="shared" ref="H37" si="21">IF(G37&gt;E37,"○","×")</f>
        <v>×</v>
      </c>
      <c r="I37" s="75" t="s">
        <v>141</v>
      </c>
      <c r="J37" s="82"/>
      <c r="K37" s="47"/>
      <c r="L37" s="62" t="s">
        <v>28</v>
      </c>
      <c r="M37" s="63" t="str">
        <f>IF(D37="○",B37,I37)</f>
        <v>ザ・ベスト</v>
      </c>
      <c r="N37" s="64"/>
      <c r="O37" s="65"/>
      <c r="P37" s="52"/>
    </row>
    <row r="38" spans="1:16" x14ac:dyDescent="0.15">
      <c r="A38" s="53"/>
      <c r="B38" s="54"/>
      <c r="C38" s="55" t="s">
        <v>137</v>
      </c>
      <c r="D38" s="56"/>
      <c r="E38" s="57"/>
      <c r="F38" s="58"/>
      <c r="G38" s="59"/>
      <c r="H38" s="60"/>
      <c r="I38" s="54"/>
      <c r="J38" s="61" t="s">
        <v>29</v>
      </c>
      <c r="K38" s="47"/>
      <c r="L38" s="62" t="s">
        <v>30</v>
      </c>
      <c r="M38" s="74" t="str">
        <f>IF(D37="○",I37,B37)</f>
        <v>Seagulls</v>
      </c>
      <c r="N38" s="83" t="s">
        <v>54</v>
      </c>
      <c r="O38" s="65"/>
      <c r="P38" s="52"/>
    </row>
    <row r="39" spans="1:16" x14ac:dyDescent="0.15">
      <c r="A39" s="53"/>
      <c r="B39" s="66" t="s">
        <v>138</v>
      </c>
      <c r="C39" s="66"/>
      <c r="D39" s="67" t="str">
        <f t="shared" ref="D39" si="22">IF(E39&gt;G39,"○","×")</f>
        <v>×</v>
      </c>
      <c r="E39" s="68">
        <v>3</v>
      </c>
      <c r="F39" s="69" t="s">
        <v>55</v>
      </c>
      <c r="G39" s="70">
        <v>4</v>
      </c>
      <c r="H39" s="71" t="str">
        <f t="shared" ref="H39" si="23">IF(G39&gt;E39,"○","×")</f>
        <v>○</v>
      </c>
      <c r="I39" s="72" t="s">
        <v>142</v>
      </c>
      <c r="J39" s="73"/>
      <c r="K39" s="47"/>
      <c r="L39" s="62" t="s">
        <v>34</v>
      </c>
      <c r="M39" s="63" t="str">
        <f>IF(D39="○",B39,I39)</f>
        <v>BCフライト</v>
      </c>
      <c r="N39" s="64"/>
      <c r="O39" s="65"/>
      <c r="P39" s="97"/>
    </row>
    <row r="40" spans="1:16" x14ac:dyDescent="0.15">
      <c r="A40" s="53"/>
      <c r="B40" s="54"/>
      <c r="C40" s="55" t="s">
        <v>35</v>
      </c>
      <c r="D40" s="56"/>
      <c r="E40" s="57"/>
      <c r="F40" s="58"/>
      <c r="G40" s="59"/>
      <c r="H40" s="60"/>
      <c r="I40" s="54"/>
      <c r="J40" s="61" t="s">
        <v>35</v>
      </c>
      <c r="K40" s="47"/>
      <c r="L40" s="62" t="s">
        <v>36</v>
      </c>
      <c r="M40" s="63" t="str">
        <f>IF(D39="○",I39,B39)</f>
        <v>ZERO</v>
      </c>
      <c r="N40" s="64"/>
      <c r="O40" s="65"/>
      <c r="P40" s="52"/>
    </row>
    <row r="41" spans="1:16" x14ac:dyDescent="0.15">
      <c r="A41" s="53"/>
      <c r="B41" s="85"/>
      <c r="C41" s="139"/>
      <c r="D41" s="140"/>
      <c r="E41" s="140"/>
      <c r="F41" s="140"/>
      <c r="G41" s="140"/>
      <c r="H41" s="140"/>
      <c r="I41" s="140"/>
      <c r="J41" s="92"/>
      <c r="K41" s="47"/>
      <c r="L41" s="93"/>
      <c r="M41" s="94"/>
      <c r="N41" s="95"/>
      <c r="O41" s="96"/>
      <c r="P41" s="52"/>
    </row>
    <row r="42" spans="1:16" x14ac:dyDescent="0.15">
      <c r="A42" s="38" t="s">
        <v>60</v>
      </c>
      <c r="B42" s="39" t="s">
        <v>143</v>
      </c>
      <c r="C42" s="40"/>
      <c r="D42" s="41" t="str">
        <f t="shared" ref="D42" si="24">IF(E42&gt;G42,"○","×")</f>
        <v>×</v>
      </c>
      <c r="E42" s="42">
        <v>2</v>
      </c>
      <c r="F42" s="43" t="s">
        <v>62</v>
      </c>
      <c r="G42" s="44">
        <v>5</v>
      </c>
      <c r="H42" s="45" t="str">
        <f t="shared" ref="H42" si="25">IF(G42&gt;E42,"○","×")</f>
        <v>○</v>
      </c>
      <c r="I42" s="98" t="s">
        <v>144</v>
      </c>
      <c r="J42" s="46"/>
      <c r="K42" s="47"/>
      <c r="L42" s="48" t="s">
        <v>19</v>
      </c>
      <c r="M42" s="49" t="str">
        <f>IF(D42="○",B42,I42)</f>
        <v>オールドラック</v>
      </c>
      <c r="N42" s="50"/>
      <c r="O42" s="51"/>
      <c r="P42" s="52"/>
    </row>
    <row r="43" spans="1:16" x14ac:dyDescent="0.15">
      <c r="A43" s="53"/>
      <c r="B43" s="54"/>
      <c r="C43" s="55" t="s">
        <v>57</v>
      </c>
      <c r="D43" s="56"/>
      <c r="E43" s="57"/>
      <c r="F43" s="58"/>
      <c r="G43" s="59"/>
      <c r="H43" s="60"/>
      <c r="I43" s="54"/>
      <c r="J43" s="61" t="s">
        <v>40</v>
      </c>
      <c r="K43" s="47"/>
      <c r="L43" s="62" t="s">
        <v>21</v>
      </c>
      <c r="M43" s="63" t="str">
        <f>IF(D42="○",I42,B42)</f>
        <v>BONBONHEUR</v>
      </c>
      <c r="N43" s="64"/>
      <c r="O43" s="65"/>
      <c r="P43" s="52"/>
    </row>
    <row r="44" spans="1:16" x14ac:dyDescent="0.15">
      <c r="A44" s="53"/>
      <c r="B44" s="66" t="s">
        <v>61</v>
      </c>
      <c r="C44" s="66"/>
      <c r="D44" s="67" t="str">
        <f t="shared" ref="D44" si="26">IF(E44&gt;G44,"○","×")</f>
        <v>○</v>
      </c>
      <c r="E44" s="68">
        <v>5</v>
      </c>
      <c r="F44" s="69" t="s">
        <v>63</v>
      </c>
      <c r="G44" s="70">
        <v>2</v>
      </c>
      <c r="H44" s="71" t="str">
        <f t="shared" ref="H44" si="27">IF(G44&gt;E44,"○","×")</f>
        <v>×</v>
      </c>
      <c r="I44" s="72" t="s">
        <v>145</v>
      </c>
      <c r="J44" s="82"/>
      <c r="K44" s="47"/>
      <c r="L44" s="62" t="s">
        <v>23</v>
      </c>
      <c r="M44" s="63" t="str">
        <f>IF(D44="○",B44,I44)</f>
        <v>緑クラブ</v>
      </c>
      <c r="N44" s="64"/>
      <c r="O44" s="65"/>
      <c r="P44" s="52"/>
    </row>
    <row r="45" spans="1:16" x14ac:dyDescent="0.15">
      <c r="A45" s="53"/>
      <c r="B45" s="66"/>
      <c r="C45" s="66" t="s">
        <v>42</v>
      </c>
      <c r="D45" s="67"/>
      <c r="E45" s="68"/>
      <c r="F45" s="69"/>
      <c r="G45" s="70"/>
      <c r="H45" s="71"/>
      <c r="I45" s="72"/>
      <c r="J45" s="73" t="s">
        <v>42</v>
      </c>
      <c r="K45" s="47"/>
      <c r="L45" s="62" t="s">
        <v>25</v>
      </c>
      <c r="M45" s="74" t="str">
        <f>IF(D44="○",I44,B44)</f>
        <v>SHaKE</v>
      </c>
      <c r="N45" s="64" t="s">
        <v>64</v>
      </c>
      <c r="O45" s="65"/>
      <c r="P45" s="52"/>
    </row>
    <row r="46" spans="1:16" x14ac:dyDescent="0.15">
      <c r="A46" s="53"/>
      <c r="B46" s="75" t="s">
        <v>70</v>
      </c>
      <c r="C46" s="76"/>
      <c r="D46" s="77" t="str">
        <f t="shared" ref="D46:D48" si="28">IF(E46&gt;G46,"○","×")</f>
        <v>×</v>
      </c>
      <c r="E46" s="78">
        <v>1</v>
      </c>
      <c r="F46" s="79" t="s">
        <v>65</v>
      </c>
      <c r="G46" s="80">
        <v>6</v>
      </c>
      <c r="H46" s="81" t="str">
        <f t="shared" ref="H46" si="29">IF(G46&gt;E46,"○","×")</f>
        <v>○</v>
      </c>
      <c r="I46" s="75" t="s">
        <v>146</v>
      </c>
      <c r="J46" s="82"/>
      <c r="K46" s="47"/>
      <c r="L46" s="62" t="s">
        <v>28</v>
      </c>
      <c r="M46" s="63" t="str">
        <f>IF(D46="○",B46,I46)</f>
        <v>四十雀BC</v>
      </c>
      <c r="N46" s="64"/>
      <c r="O46" s="65"/>
      <c r="P46" s="52"/>
    </row>
    <row r="47" spans="1:16" x14ac:dyDescent="0.15">
      <c r="A47" s="53"/>
      <c r="B47" s="54"/>
      <c r="C47" s="55" t="s">
        <v>45</v>
      </c>
      <c r="D47" s="56"/>
      <c r="E47" s="57"/>
      <c r="F47" s="58"/>
      <c r="G47" s="59"/>
      <c r="H47" s="60"/>
      <c r="I47" s="54"/>
      <c r="J47" s="73" t="s">
        <v>45</v>
      </c>
      <c r="K47" s="47"/>
      <c r="L47" s="62" t="s">
        <v>30</v>
      </c>
      <c r="M47" s="74" t="str">
        <f>IF(D46="○",I46,B46)</f>
        <v>十中八九</v>
      </c>
      <c r="N47" s="83" t="s">
        <v>66</v>
      </c>
      <c r="O47" s="65"/>
      <c r="P47" s="52"/>
    </row>
    <row r="48" spans="1:16" x14ac:dyDescent="0.15">
      <c r="A48" s="53"/>
      <c r="B48" s="66" t="s">
        <v>113</v>
      </c>
      <c r="C48" s="66"/>
      <c r="D48" s="77" t="str">
        <f t="shared" si="28"/>
        <v>○</v>
      </c>
      <c r="E48" s="68">
        <v>4</v>
      </c>
      <c r="F48" s="69" t="s">
        <v>67</v>
      </c>
      <c r="G48" s="70">
        <v>3</v>
      </c>
      <c r="H48" s="71" t="str">
        <f t="shared" ref="H48" si="30">IF(G48&gt;E48,"○","×")</f>
        <v>×</v>
      </c>
      <c r="I48" s="72" t="s">
        <v>147</v>
      </c>
      <c r="J48" s="82"/>
      <c r="K48" s="47"/>
      <c r="L48" s="62" t="s">
        <v>34</v>
      </c>
      <c r="M48" s="63" t="str">
        <f>IF(D48="○",B48,I48)</f>
        <v>CLUB K2</v>
      </c>
      <c r="N48" s="64"/>
      <c r="O48" s="65"/>
      <c r="P48" s="52"/>
    </row>
    <row r="49" spans="1:16" x14ac:dyDescent="0.15">
      <c r="A49" s="53"/>
      <c r="B49" s="54"/>
      <c r="C49" s="55" t="s">
        <v>49</v>
      </c>
      <c r="D49" s="56"/>
      <c r="E49" s="57"/>
      <c r="F49" s="58"/>
      <c r="G49" s="59"/>
      <c r="H49" s="60"/>
      <c r="I49" s="54"/>
      <c r="J49" s="61" t="s">
        <v>68</v>
      </c>
      <c r="K49" s="47"/>
      <c r="L49" s="62" t="s">
        <v>36</v>
      </c>
      <c r="M49" s="63" t="str">
        <f>IF(D48="○",I48,B48)</f>
        <v>HOT SHOT</v>
      </c>
      <c r="N49" s="64"/>
      <c r="O49" s="65"/>
      <c r="P49" s="97"/>
    </row>
    <row r="50" spans="1:16" x14ac:dyDescent="0.15">
      <c r="A50" s="84"/>
      <c r="B50" s="85"/>
      <c r="C50" s="139"/>
      <c r="D50" s="140"/>
      <c r="E50" s="140"/>
      <c r="F50" s="140"/>
      <c r="G50" s="140"/>
      <c r="H50" s="140"/>
      <c r="I50" s="140"/>
      <c r="J50" s="92"/>
      <c r="K50" s="47"/>
      <c r="L50" s="93"/>
      <c r="M50" s="94"/>
      <c r="N50" s="95"/>
      <c r="O50" s="96"/>
      <c r="P50" s="52"/>
    </row>
    <row r="51" spans="1:16" x14ac:dyDescent="0.15">
      <c r="A51" s="53" t="s">
        <v>69</v>
      </c>
      <c r="B51" s="39" t="s">
        <v>148</v>
      </c>
      <c r="C51" s="40"/>
      <c r="D51" s="41" t="str">
        <f t="shared" ref="D51" si="31">IF(E51&gt;G51,"○","×")</f>
        <v>×</v>
      </c>
      <c r="E51" s="42">
        <v>2</v>
      </c>
      <c r="F51" s="43" t="s">
        <v>55</v>
      </c>
      <c r="G51" s="44">
        <v>5</v>
      </c>
      <c r="H51" s="45" t="str">
        <f t="shared" ref="H51" si="32">IF(G51&gt;E51,"○","×")</f>
        <v>○</v>
      </c>
      <c r="I51" s="39" t="s">
        <v>151</v>
      </c>
      <c r="J51" s="46"/>
      <c r="K51" s="47"/>
      <c r="L51" s="48" t="s">
        <v>19</v>
      </c>
      <c r="M51" s="49" t="str">
        <f>IF(D51="○",B51,I51)</f>
        <v>NEXT</v>
      </c>
      <c r="N51" s="50"/>
      <c r="O51" s="51"/>
      <c r="P51" s="52"/>
    </row>
    <row r="52" spans="1:16" x14ac:dyDescent="0.15">
      <c r="A52" s="53"/>
      <c r="B52" s="54"/>
      <c r="C52" s="55" t="s">
        <v>57</v>
      </c>
      <c r="D52" s="56"/>
      <c r="E52" s="57"/>
      <c r="F52" s="58"/>
      <c r="G52" s="59"/>
      <c r="H52" s="60"/>
      <c r="I52" s="54"/>
      <c r="J52" s="61" t="s">
        <v>57</v>
      </c>
      <c r="K52" s="47"/>
      <c r="L52" s="62" t="s">
        <v>21</v>
      </c>
      <c r="M52" s="63" t="str">
        <f>IF(D51="○",I51,B51)</f>
        <v>三春台ﾊﾞﾄﾞﾐﾝﾄﾝｸﾗﾌﾞ</v>
      </c>
      <c r="N52" s="64"/>
      <c r="O52" s="65"/>
      <c r="P52" s="52"/>
    </row>
    <row r="53" spans="1:16" x14ac:dyDescent="0.15">
      <c r="A53" s="53"/>
      <c r="B53" s="66" t="s">
        <v>110</v>
      </c>
      <c r="C53" s="66"/>
      <c r="D53" s="67" t="str">
        <f t="shared" ref="D53" si="33">IF(E53&gt;G53,"○","×")</f>
        <v>○</v>
      </c>
      <c r="E53" s="68">
        <v>4</v>
      </c>
      <c r="F53" s="69" t="s">
        <v>71</v>
      </c>
      <c r="G53" s="70">
        <v>3</v>
      </c>
      <c r="H53" s="71" t="str">
        <f t="shared" ref="H53" si="34">IF(G53&gt;E53,"○","×")</f>
        <v>×</v>
      </c>
      <c r="I53" s="72" t="s">
        <v>76</v>
      </c>
      <c r="J53" s="73"/>
      <c r="K53" s="47"/>
      <c r="L53" s="62" t="s">
        <v>23</v>
      </c>
      <c r="M53" s="63" t="str">
        <f>IF(D53="○",B53,I53)</f>
        <v>若草</v>
      </c>
      <c r="N53" s="64"/>
      <c r="O53" s="65"/>
      <c r="P53" s="52"/>
    </row>
    <row r="54" spans="1:16" x14ac:dyDescent="0.15">
      <c r="A54" s="53"/>
      <c r="B54" s="66"/>
      <c r="C54" s="66" t="s">
        <v>24</v>
      </c>
      <c r="D54" s="67"/>
      <c r="E54" s="68"/>
      <c r="F54" s="69"/>
      <c r="G54" s="70"/>
      <c r="H54" s="71"/>
      <c r="I54" s="72"/>
      <c r="J54" s="73" t="s">
        <v>80</v>
      </c>
      <c r="K54" s="47"/>
      <c r="L54" s="62" t="s">
        <v>25</v>
      </c>
      <c r="M54" s="74" t="str">
        <f>IF(D53="○",I53,B53)</f>
        <v>大野会</v>
      </c>
      <c r="N54" s="64" t="s">
        <v>72</v>
      </c>
      <c r="O54" s="99"/>
      <c r="P54" s="52"/>
    </row>
    <row r="55" spans="1:16" x14ac:dyDescent="0.15">
      <c r="A55" s="53"/>
      <c r="B55" s="75" t="s">
        <v>149</v>
      </c>
      <c r="C55" s="76"/>
      <c r="D55" s="77" t="str">
        <f t="shared" ref="D55" si="35">IF(E55&gt;G55,"○","×")</f>
        <v>○</v>
      </c>
      <c r="E55" s="78">
        <v>4</v>
      </c>
      <c r="F55" s="79" t="s">
        <v>73</v>
      </c>
      <c r="G55" s="80">
        <v>3</v>
      </c>
      <c r="H55" s="81" t="str">
        <f t="shared" ref="H55" si="36">IF(G55&gt;E55,"○","×")</f>
        <v>×</v>
      </c>
      <c r="I55" s="75" t="s">
        <v>152</v>
      </c>
      <c r="J55" s="82"/>
      <c r="K55" s="47"/>
      <c r="L55" s="62" t="s">
        <v>28</v>
      </c>
      <c r="M55" s="63" t="str">
        <f>IF(D55="○",B55,I55)</f>
        <v>洋光台ﾊﾞﾄﾞﾐﾝﾄﾝｸﾗﾌﾞ</v>
      </c>
      <c r="N55" s="64"/>
      <c r="O55" s="65"/>
      <c r="P55" s="97"/>
    </row>
    <row r="56" spans="1:16" x14ac:dyDescent="0.15">
      <c r="A56" s="53"/>
      <c r="B56" s="54"/>
      <c r="C56" s="55" t="s">
        <v>29</v>
      </c>
      <c r="D56" s="56"/>
      <c r="E56" s="57"/>
      <c r="F56" s="58"/>
      <c r="G56" s="59"/>
      <c r="H56" s="60"/>
      <c r="I56" s="54"/>
      <c r="J56" s="61" t="s">
        <v>82</v>
      </c>
      <c r="K56" s="47"/>
      <c r="L56" s="62" t="s">
        <v>30</v>
      </c>
      <c r="M56" s="74" t="str">
        <f>IF(D55="○",I55,B55)</f>
        <v>ビーキューブ</v>
      </c>
      <c r="N56" s="83" t="s">
        <v>74</v>
      </c>
      <c r="O56" s="65"/>
      <c r="P56" s="52"/>
    </row>
    <row r="57" spans="1:16" x14ac:dyDescent="0.15">
      <c r="A57" s="53"/>
      <c r="B57" s="66" t="s">
        <v>150</v>
      </c>
      <c r="C57" s="66"/>
      <c r="D57" s="67" t="str">
        <f t="shared" ref="D57" si="37">IF(E57&gt;G57,"○","×")</f>
        <v>○</v>
      </c>
      <c r="E57" s="68">
        <v>6</v>
      </c>
      <c r="F57" s="69" t="s">
        <v>75</v>
      </c>
      <c r="G57" s="70">
        <v>1</v>
      </c>
      <c r="H57" s="71" t="str">
        <f t="shared" ref="H57" si="38">IF(G57&gt;E57,"○","×")</f>
        <v>×</v>
      </c>
      <c r="I57" s="72" t="s">
        <v>153</v>
      </c>
      <c r="J57" s="73"/>
      <c r="K57" s="47"/>
      <c r="L57" s="62" t="s">
        <v>34</v>
      </c>
      <c r="M57" s="63" t="str">
        <f>IF(D57="○",B57,I57)</f>
        <v>OGBP</v>
      </c>
      <c r="N57" s="64"/>
      <c r="O57" s="65"/>
      <c r="P57" s="97"/>
    </row>
    <row r="58" spans="1:16" x14ac:dyDescent="0.15">
      <c r="A58" s="53"/>
      <c r="B58" s="54"/>
      <c r="C58" s="55" t="s">
        <v>35</v>
      </c>
      <c r="D58" s="56"/>
      <c r="E58" s="57"/>
      <c r="F58" s="58"/>
      <c r="G58" s="59"/>
      <c r="H58" s="60"/>
      <c r="I58" s="54"/>
      <c r="J58" s="61" t="s">
        <v>68</v>
      </c>
      <c r="K58" s="47"/>
      <c r="L58" s="62" t="s">
        <v>36</v>
      </c>
      <c r="M58" s="63" t="str">
        <f>IF(D57="○",I57,B57)</f>
        <v>ヨコハマドンキーズ</v>
      </c>
      <c r="N58" s="64"/>
      <c r="O58" s="65" t="s">
        <v>165</v>
      </c>
      <c r="P58" s="52"/>
    </row>
    <row r="59" spans="1:16" x14ac:dyDescent="0.15">
      <c r="A59" s="53"/>
      <c r="B59" s="85"/>
      <c r="C59" s="139"/>
      <c r="D59" s="140"/>
      <c r="E59" s="140"/>
      <c r="F59" s="140"/>
      <c r="G59" s="140"/>
      <c r="H59" s="140"/>
      <c r="I59" s="140"/>
      <c r="J59" s="92"/>
      <c r="K59" s="47"/>
      <c r="L59" s="93"/>
      <c r="M59" s="94"/>
      <c r="N59" s="95"/>
      <c r="O59" s="96"/>
      <c r="P59" s="52"/>
    </row>
    <row r="60" spans="1:16" x14ac:dyDescent="0.15">
      <c r="A60" s="38" t="s">
        <v>77</v>
      </c>
      <c r="B60" s="39" t="s">
        <v>81</v>
      </c>
      <c r="C60" s="40"/>
      <c r="D60" s="41" t="str">
        <f t="shared" ref="D60" si="39">IF(E60&gt;G60,"○","×")</f>
        <v>×</v>
      </c>
      <c r="E60" s="42">
        <v>3</v>
      </c>
      <c r="F60" s="43" t="s">
        <v>78</v>
      </c>
      <c r="G60" s="44">
        <v>4</v>
      </c>
      <c r="H60" s="45" t="str">
        <f t="shared" ref="H60" si="40">IF(G60&gt;E60,"○","×")</f>
        <v>○</v>
      </c>
      <c r="I60" s="39" t="s">
        <v>85</v>
      </c>
      <c r="J60" s="46"/>
      <c r="K60" s="47"/>
      <c r="L60" s="48" t="s">
        <v>19</v>
      </c>
      <c r="M60" s="49" t="str">
        <f>IF(D60="○",B60,I60)</f>
        <v>や組</v>
      </c>
      <c r="N60" s="50"/>
      <c r="O60" s="51"/>
      <c r="P60" s="52"/>
    </row>
    <row r="61" spans="1:16" x14ac:dyDescent="0.15">
      <c r="A61" s="53"/>
      <c r="B61" s="54"/>
      <c r="C61" s="55" t="s">
        <v>57</v>
      </c>
      <c r="D61" s="56"/>
      <c r="E61" s="57"/>
      <c r="F61" s="58"/>
      <c r="G61" s="59"/>
      <c r="H61" s="60"/>
      <c r="I61" s="54"/>
      <c r="J61" s="61" t="s">
        <v>57</v>
      </c>
      <c r="K61" s="47"/>
      <c r="L61" s="62" t="s">
        <v>21</v>
      </c>
      <c r="M61" s="63" t="str">
        <f>IF(D60="○",I60,B60)</f>
        <v>社会人土曜クラブ</v>
      </c>
      <c r="N61" s="64"/>
      <c r="O61" s="65"/>
      <c r="P61" s="52"/>
    </row>
    <row r="62" spans="1:16" x14ac:dyDescent="0.15">
      <c r="A62" s="53"/>
      <c r="B62" s="66" t="s">
        <v>155</v>
      </c>
      <c r="C62" s="66"/>
      <c r="D62" s="67" t="str">
        <f t="shared" ref="D62" si="41">IF(E62&gt;G62,"○","×")</f>
        <v>×</v>
      </c>
      <c r="E62" s="68">
        <v>1</v>
      </c>
      <c r="F62" s="69" t="s">
        <v>41</v>
      </c>
      <c r="G62" s="70">
        <v>6</v>
      </c>
      <c r="H62" s="71" t="str">
        <f t="shared" ref="H62" si="42">IF(G62&gt;E62,"○","×")</f>
        <v>○</v>
      </c>
      <c r="I62" s="72" t="s">
        <v>79</v>
      </c>
      <c r="J62" s="73"/>
      <c r="K62" s="47"/>
      <c r="L62" s="62" t="s">
        <v>23</v>
      </c>
      <c r="M62" s="63" t="str">
        <f>IF(D62="○",B62,I62)</f>
        <v>上酒林</v>
      </c>
      <c r="N62" s="64"/>
      <c r="O62" s="65"/>
      <c r="P62" s="52"/>
    </row>
    <row r="63" spans="1:16" x14ac:dyDescent="0.15">
      <c r="A63" s="53"/>
      <c r="B63" s="66"/>
      <c r="C63" s="66" t="s">
        <v>24</v>
      </c>
      <c r="D63" s="67"/>
      <c r="E63" s="68"/>
      <c r="F63" s="69"/>
      <c r="G63" s="70"/>
      <c r="H63" s="71"/>
      <c r="I63" s="72"/>
      <c r="J63" s="73" t="s">
        <v>80</v>
      </c>
      <c r="K63" s="47"/>
      <c r="L63" s="62" t="s">
        <v>25</v>
      </c>
      <c r="M63" s="74" t="str">
        <f>IF(D62="○",I62,B62)</f>
        <v>ガイアバドミントンクラブ</v>
      </c>
      <c r="N63" s="64" t="s">
        <v>26</v>
      </c>
      <c r="O63" s="65"/>
      <c r="P63" s="52"/>
    </row>
    <row r="64" spans="1:16" x14ac:dyDescent="0.15">
      <c r="A64" s="53"/>
      <c r="B64" s="75" t="s">
        <v>154</v>
      </c>
      <c r="C64" s="76"/>
      <c r="D64" s="77" t="str">
        <f t="shared" ref="D64" si="43">IF(E64&gt;G64,"○","×")</f>
        <v>○</v>
      </c>
      <c r="E64" s="78">
        <v>5</v>
      </c>
      <c r="F64" s="79" t="s">
        <v>43</v>
      </c>
      <c r="G64" s="80">
        <v>2</v>
      </c>
      <c r="H64" s="81" t="str">
        <f t="shared" ref="H64" si="44">IF(G64&gt;E64,"○","×")</f>
        <v>×</v>
      </c>
      <c r="I64" s="75" t="s">
        <v>157</v>
      </c>
      <c r="J64" s="82"/>
      <c r="K64" s="47"/>
      <c r="L64" s="62" t="s">
        <v>28</v>
      </c>
      <c r="M64" s="63" t="str">
        <f>IF(D64="○",B64,I64)</f>
        <v>ﾊﾞﾄﾞﾐﾝﾄﾝｸﾗﾌﾞウェスト</v>
      </c>
      <c r="N64" s="64"/>
      <c r="O64" s="65"/>
      <c r="P64" s="52"/>
    </row>
    <row r="65" spans="1:16" x14ac:dyDescent="0.15">
      <c r="A65" s="53"/>
      <c r="B65" s="54"/>
      <c r="C65" s="55" t="s">
        <v>29</v>
      </c>
      <c r="D65" s="56"/>
      <c r="E65" s="57"/>
      <c r="F65" s="58"/>
      <c r="G65" s="59"/>
      <c r="H65" s="60"/>
      <c r="I65" s="54"/>
      <c r="J65" s="61" t="s">
        <v>82</v>
      </c>
      <c r="K65" s="47"/>
      <c r="L65" s="62" t="s">
        <v>30</v>
      </c>
      <c r="M65" s="74" t="str">
        <f>IF(D64="○",I64,B64)</f>
        <v>Amigo</v>
      </c>
      <c r="N65" s="83" t="s">
        <v>54</v>
      </c>
      <c r="O65" s="65"/>
      <c r="P65" s="52"/>
    </row>
    <row r="66" spans="1:16" x14ac:dyDescent="0.15">
      <c r="A66" s="53"/>
      <c r="B66" s="66" t="s">
        <v>156</v>
      </c>
      <c r="C66" s="66"/>
      <c r="D66" s="67" t="str">
        <f t="shared" ref="D66" si="45">IF(E66&gt;G66,"○","×")</f>
        <v>×</v>
      </c>
      <c r="E66" s="68">
        <v>3</v>
      </c>
      <c r="F66" s="69" t="s">
        <v>55</v>
      </c>
      <c r="G66" s="70">
        <v>4</v>
      </c>
      <c r="H66" s="71" t="str">
        <f t="shared" ref="H66" si="46">IF(G66&gt;E66,"○","×")</f>
        <v>○</v>
      </c>
      <c r="I66" s="72" t="s">
        <v>158</v>
      </c>
      <c r="J66" s="73"/>
      <c r="K66" s="47"/>
      <c r="L66" s="62" t="s">
        <v>34</v>
      </c>
      <c r="M66" s="63" t="str">
        <f>IF(D66="○",B66,I66)</f>
        <v>TBC</v>
      </c>
      <c r="N66" s="64"/>
      <c r="O66" s="65"/>
      <c r="P66" s="97"/>
    </row>
    <row r="67" spans="1:16" x14ac:dyDescent="0.15">
      <c r="A67" s="53"/>
      <c r="B67" s="54"/>
      <c r="C67" s="55" t="s">
        <v>35</v>
      </c>
      <c r="D67" s="56"/>
      <c r="E67" s="57"/>
      <c r="F67" s="58"/>
      <c r="G67" s="59"/>
      <c r="H67" s="60"/>
      <c r="I67" s="54"/>
      <c r="J67" s="61" t="s">
        <v>68</v>
      </c>
      <c r="K67" s="47"/>
      <c r="L67" s="62" t="s">
        <v>36</v>
      </c>
      <c r="M67" s="63" t="str">
        <f>IF(D66="○",I66,B66)</f>
        <v>Shuttle Friends</v>
      </c>
      <c r="N67" s="64"/>
      <c r="O67" s="65"/>
      <c r="P67" s="52"/>
    </row>
    <row r="68" spans="1:16" x14ac:dyDescent="0.15">
      <c r="A68" s="84"/>
      <c r="B68" s="85"/>
      <c r="C68" s="139"/>
      <c r="D68" s="140"/>
      <c r="E68" s="140"/>
      <c r="F68" s="140"/>
      <c r="G68" s="140"/>
      <c r="H68" s="140"/>
      <c r="I68" s="140"/>
      <c r="J68" s="92"/>
      <c r="K68" s="47"/>
      <c r="L68" s="93"/>
      <c r="M68" s="94"/>
      <c r="N68" s="95"/>
      <c r="O68" s="96"/>
      <c r="P68" s="52"/>
    </row>
    <row r="69" spans="1:16" x14ac:dyDescent="0.15">
      <c r="A69" s="53" t="s">
        <v>83</v>
      </c>
      <c r="B69" s="39" t="s">
        <v>160</v>
      </c>
      <c r="C69" s="40"/>
      <c r="D69" s="41" t="str">
        <f t="shared" ref="D69" si="47">IF(E69&gt;G69,"○","×")</f>
        <v>×</v>
      </c>
      <c r="E69" s="42">
        <v>0</v>
      </c>
      <c r="F69" s="43" t="s">
        <v>84</v>
      </c>
      <c r="G69" s="44">
        <v>7</v>
      </c>
      <c r="H69" s="45" t="str">
        <f t="shared" ref="H69" si="48">IF(G69&gt;E69,"○","×")</f>
        <v>○</v>
      </c>
      <c r="I69" s="39" t="s">
        <v>159</v>
      </c>
      <c r="J69" s="46"/>
      <c r="K69" s="47"/>
      <c r="L69" s="48" t="s">
        <v>19</v>
      </c>
      <c r="M69" s="49" t="str">
        <f>IF(D69="○",B69,I69)</f>
        <v>NEBERHORN</v>
      </c>
      <c r="N69" s="50"/>
      <c r="O69" s="51"/>
      <c r="P69" s="52"/>
    </row>
    <row r="70" spans="1:16" x14ac:dyDescent="0.15">
      <c r="A70" s="53"/>
      <c r="B70" s="54"/>
      <c r="C70" s="55" t="s">
        <v>20</v>
      </c>
      <c r="D70" s="56"/>
      <c r="E70" s="57"/>
      <c r="F70" s="58"/>
      <c r="G70" s="59"/>
      <c r="H70" s="60"/>
      <c r="I70" s="54"/>
      <c r="J70" s="61" t="s">
        <v>20</v>
      </c>
      <c r="K70" s="47"/>
      <c r="L70" s="62" t="s">
        <v>21</v>
      </c>
      <c r="M70" s="63" t="str">
        <f>IF(D69="○",I69,B69)</f>
        <v>ROBINS</v>
      </c>
      <c r="N70" s="64"/>
      <c r="O70" s="65"/>
      <c r="P70" s="52"/>
    </row>
    <row r="71" spans="1:16" x14ac:dyDescent="0.15">
      <c r="A71" s="53"/>
      <c r="B71" s="66" t="s">
        <v>161</v>
      </c>
      <c r="C71" s="66"/>
      <c r="D71" s="67" t="str">
        <f t="shared" ref="D71" si="49">IF(E71&gt;G71,"○","×")</f>
        <v>○</v>
      </c>
      <c r="E71" s="68">
        <v>5</v>
      </c>
      <c r="F71" s="69" t="s">
        <v>86</v>
      </c>
      <c r="G71" s="70">
        <v>2</v>
      </c>
      <c r="H71" s="71" t="str">
        <f t="shared" ref="H71" si="50">IF(G71&gt;E71,"○","×")</f>
        <v>×</v>
      </c>
      <c r="I71" s="72" t="s">
        <v>162</v>
      </c>
      <c r="J71" s="73"/>
      <c r="K71" s="47"/>
      <c r="L71" s="62" t="s">
        <v>23</v>
      </c>
      <c r="M71" s="63" t="str">
        <f>IF(D71="○",B71,I71)</f>
        <v>ウィングス</v>
      </c>
      <c r="N71" s="64"/>
      <c r="O71" s="65"/>
      <c r="P71" s="52"/>
    </row>
    <row r="72" spans="1:16" x14ac:dyDescent="0.15">
      <c r="A72" s="53"/>
      <c r="B72" s="66"/>
      <c r="C72" s="66" t="s">
        <v>24</v>
      </c>
      <c r="D72" s="67"/>
      <c r="E72" s="68"/>
      <c r="F72" s="69"/>
      <c r="G72" s="70"/>
      <c r="H72" s="71"/>
      <c r="I72" s="72"/>
      <c r="J72" s="73" t="s">
        <v>24</v>
      </c>
      <c r="K72" s="47"/>
      <c r="L72" s="62" t="s">
        <v>25</v>
      </c>
      <c r="M72" s="74" t="str">
        <f>IF(D71="○",I71,B71)</f>
        <v>ＩＢＳ</v>
      </c>
      <c r="N72" s="64" t="s">
        <v>87</v>
      </c>
      <c r="O72" s="65"/>
      <c r="P72" s="52"/>
    </row>
    <row r="73" spans="1:16" x14ac:dyDescent="0.15">
      <c r="A73" s="53"/>
      <c r="B73" s="75" t="s">
        <v>88</v>
      </c>
      <c r="C73" s="76"/>
      <c r="D73" s="77" t="str">
        <f t="shared" ref="D73" si="51">IF(E73&gt;G73,"○","×")</f>
        <v>×</v>
      </c>
      <c r="E73" s="78">
        <v>2</v>
      </c>
      <c r="F73" s="79" t="s">
        <v>86</v>
      </c>
      <c r="G73" s="80">
        <v>5</v>
      </c>
      <c r="H73" s="81" t="str">
        <f t="shared" ref="H73" si="52">IF(G73&gt;E73,"○","×")</f>
        <v>○</v>
      </c>
      <c r="I73" s="75" t="s">
        <v>163</v>
      </c>
      <c r="J73" s="82"/>
      <c r="K73" s="47"/>
      <c r="L73" s="62" t="s">
        <v>28</v>
      </c>
      <c r="M73" s="63" t="str">
        <f>IF(D73="○",B73,I73)</f>
        <v>TURBANSHELL</v>
      </c>
      <c r="N73" s="64"/>
      <c r="O73" s="65"/>
      <c r="P73" s="97"/>
    </row>
    <row r="74" spans="1:16" x14ac:dyDescent="0.15">
      <c r="A74" s="53"/>
      <c r="B74" s="54"/>
      <c r="C74" s="55" t="s">
        <v>29</v>
      </c>
      <c r="D74" s="56"/>
      <c r="E74" s="57"/>
      <c r="F74" s="58"/>
      <c r="G74" s="59"/>
      <c r="H74" s="60"/>
      <c r="I74" s="54"/>
      <c r="J74" s="61" t="s">
        <v>29</v>
      </c>
      <c r="K74" s="47"/>
      <c r="L74" s="62" t="s">
        <v>30</v>
      </c>
      <c r="M74" s="74" t="str">
        <f>IF(D73="○",I73,B73)</f>
        <v>上菅田・新井ﾊﾞﾄﾞﾐﾝﾄﾝｸﾗﾌﾞ</v>
      </c>
      <c r="N74" s="83" t="s">
        <v>54</v>
      </c>
      <c r="O74" s="65"/>
      <c r="P74" s="52"/>
    </row>
    <row r="75" spans="1:16" x14ac:dyDescent="0.15">
      <c r="A75" s="53"/>
      <c r="B75" s="66" t="s">
        <v>89</v>
      </c>
      <c r="C75" s="66"/>
      <c r="D75" s="67" t="str">
        <f t="shared" ref="D75" si="53">IF(E75&gt;G75,"○","×")</f>
        <v>×</v>
      </c>
      <c r="E75" s="68">
        <v>2</v>
      </c>
      <c r="F75" s="69" t="s">
        <v>55</v>
      </c>
      <c r="G75" s="70">
        <v>5</v>
      </c>
      <c r="H75" s="71" t="str">
        <f t="shared" ref="H75" si="54">IF(G75&gt;E75,"○","×")</f>
        <v>○</v>
      </c>
      <c r="I75" s="72" t="s">
        <v>164</v>
      </c>
      <c r="J75" s="73"/>
      <c r="K75" s="47"/>
      <c r="L75" s="62" t="s">
        <v>34</v>
      </c>
      <c r="M75" s="63" t="str">
        <f>IF(D75="○",B75,I75)</f>
        <v>まっしぐら</v>
      </c>
      <c r="N75" s="64"/>
      <c r="O75" s="65" t="s">
        <v>166</v>
      </c>
      <c r="P75" s="52"/>
    </row>
    <row r="76" spans="1:16" x14ac:dyDescent="0.15">
      <c r="A76" s="53"/>
      <c r="B76" s="54"/>
      <c r="C76" s="55" t="s">
        <v>35</v>
      </c>
      <c r="D76" s="56"/>
      <c r="E76" s="57"/>
      <c r="F76" s="58"/>
      <c r="G76" s="59"/>
      <c r="H76" s="60"/>
      <c r="I76" s="54"/>
      <c r="J76" s="61" t="s">
        <v>35</v>
      </c>
      <c r="K76" s="47"/>
      <c r="L76" s="62" t="s">
        <v>36</v>
      </c>
      <c r="M76" s="63" t="str">
        <f>IF(D75="○",I75,B75)</f>
        <v>潮崎会</v>
      </c>
      <c r="N76" s="64"/>
      <c r="O76" s="65"/>
      <c r="P76" s="97"/>
    </row>
    <row r="77" spans="1:16" x14ac:dyDescent="0.15">
      <c r="A77" s="53"/>
      <c r="B77" s="85"/>
      <c r="C77" s="139"/>
      <c r="D77" s="140"/>
      <c r="E77" s="140"/>
      <c r="F77" s="140"/>
      <c r="G77" s="140"/>
      <c r="H77" s="140"/>
      <c r="I77" s="140"/>
      <c r="J77" s="92"/>
      <c r="K77" s="47"/>
      <c r="L77" s="93"/>
      <c r="M77" s="94"/>
      <c r="N77" s="95"/>
      <c r="O77" s="96"/>
      <c r="P77" s="52"/>
    </row>
    <row r="78" spans="1:16" x14ac:dyDescent="0.15">
      <c r="A78" s="38" t="s">
        <v>90</v>
      </c>
      <c r="B78" s="39" t="s">
        <v>167</v>
      </c>
      <c r="C78" s="40"/>
      <c r="D78" s="41" t="str">
        <f t="shared" ref="D78" si="55">IF(E78&gt;G78,"○","×")</f>
        <v>×</v>
      </c>
      <c r="E78" s="42">
        <v>3</v>
      </c>
      <c r="F78" s="43" t="s">
        <v>92</v>
      </c>
      <c r="G78" s="44">
        <v>4</v>
      </c>
      <c r="H78" s="45" t="str">
        <f t="shared" ref="H78" si="56">IF(G78&gt;E78,"○","×")</f>
        <v>○</v>
      </c>
      <c r="I78" s="39" t="s">
        <v>168</v>
      </c>
      <c r="J78" s="46"/>
      <c r="K78" s="47"/>
      <c r="L78" s="48" t="s">
        <v>19</v>
      </c>
      <c r="M78" s="49" t="str">
        <f>IF(D78="○",B78,I78)</f>
        <v>シャンティック</v>
      </c>
      <c r="N78" s="50"/>
      <c r="O78" s="51"/>
      <c r="P78" s="52"/>
    </row>
    <row r="79" spans="1:16" x14ac:dyDescent="0.15">
      <c r="A79" s="53"/>
      <c r="B79" s="54"/>
      <c r="C79" s="55" t="s">
        <v>20</v>
      </c>
      <c r="D79" s="56"/>
      <c r="E79" s="57"/>
      <c r="F79" s="58"/>
      <c r="G79" s="59"/>
      <c r="H79" s="60"/>
      <c r="I79" s="54"/>
      <c r="J79" s="61" t="s">
        <v>20</v>
      </c>
      <c r="K79" s="47"/>
      <c r="L79" s="62" t="s">
        <v>21</v>
      </c>
      <c r="M79" s="63" t="str">
        <f>IF(D78="○",I78,B78)</f>
        <v>チャレンジャー</v>
      </c>
      <c r="N79" s="64"/>
      <c r="O79" s="65"/>
      <c r="P79" s="52"/>
    </row>
    <row r="80" spans="1:16" x14ac:dyDescent="0.15">
      <c r="A80" s="53"/>
      <c r="B80" s="66" t="s">
        <v>169</v>
      </c>
      <c r="C80" s="66"/>
      <c r="D80" s="67" t="str">
        <f t="shared" ref="D80" si="57">IF(E80&gt;G80,"○","×")</f>
        <v>×</v>
      </c>
      <c r="E80" s="68">
        <v>1</v>
      </c>
      <c r="F80" s="69" t="s">
        <v>41</v>
      </c>
      <c r="G80" s="70">
        <v>6</v>
      </c>
      <c r="H80" s="71" t="str">
        <f t="shared" ref="H80" si="58">IF(G80&gt;E80,"○","×")</f>
        <v>○</v>
      </c>
      <c r="I80" s="72" t="s">
        <v>170</v>
      </c>
      <c r="J80" s="73"/>
      <c r="K80" s="47"/>
      <c r="L80" s="62" t="s">
        <v>23</v>
      </c>
      <c r="M80" s="63" t="str">
        <f>IF(D80="○",B80,I80)</f>
        <v>トップバドミントンクラブ</v>
      </c>
      <c r="N80" s="64"/>
      <c r="O80" s="65"/>
      <c r="P80" s="52"/>
    </row>
    <row r="81" spans="1:16" x14ac:dyDescent="0.15">
      <c r="A81" s="53"/>
      <c r="B81" s="66"/>
      <c r="C81" s="66" t="s">
        <v>24</v>
      </c>
      <c r="D81" s="67"/>
      <c r="E81" s="68"/>
      <c r="F81" s="69"/>
      <c r="G81" s="70"/>
      <c r="H81" s="71"/>
      <c r="I81" s="72"/>
      <c r="J81" s="73" t="s">
        <v>24</v>
      </c>
      <c r="K81" s="47"/>
      <c r="L81" s="62" t="s">
        <v>25</v>
      </c>
      <c r="M81" s="74" t="str">
        <f>IF(D80="○",I80,B80)</f>
        <v>EAGLES</v>
      </c>
      <c r="N81" s="64" t="s">
        <v>87</v>
      </c>
      <c r="O81" s="65"/>
      <c r="P81" s="52"/>
    </row>
    <row r="82" spans="1:16" x14ac:dyDescent="0.15">
      <c r="A82" s="53"/>
      <c r="B82" s="75" t="s">
        <v>93</v>
      </c>
      <c r="C82" s="76"/>
      <c r="D82" s="77" t="str">
        <f t="shared" ref="D82" si="59">IF(E82&gt;G82,"○","×")</f>
        <v>○</v>
      </c>
      <c r="E82" s="78">
        <v>7</v>
      </c>
      <c r="F82" s="79" t="s">
        <v>86</v>
      </c>
      <c r="G82" s="80">
        <v>0</v>
      </c>
      <c r="H82" s="81" t="str">
        <f t="shared" ref="H82" si="60">IF(G82&gt;E82,"○","×")</f>
        <v>×</v>
      </c>
      <c r="I82" s="75" t="s">
        <v>171</v>
      </c>
      <c r="J82" s="82"/>
      <c r="K82" s="47"/>
      <c r="L82" s="62" t="s">
        <v>28</v>
      </c>
      <c r="M82" s="63" t="str">
        <f>IF(D82="○",B82,I82)</f>
        <v>戸塚あすなろ</v>
      </c>
      <c r="N82" s="64"/>
      <c r="O82" s="65"/>
      <c r="P82" s="52"/>
    </row>
    <row r="83" spans="1:16" x14ac:dyDescent="0.15">
      <c r="A83" s="53"/>
      <c r="B83" s="54"/>
      <c r="C83" s="55" t="s">
        <v>29</v>
      </c>
      <c r="D83" s="56"/>
      <c r="E83" s="57"/>
      <c r="F83" s="58"/>
      <c r="G83" s="59"/>
      <c r="H83" s="60"/>
      <c r="I83" s="54"/>
      <c r="J83" s="61" t="s">
        <v>29</v>
      </c>
      <c r="K83" s="47"/>
      <c r="L83" s="62" t="s">
        <v>30</v>
      </c>
      <c r="M83" s="100" t="str">
        <f>IF(D82="○",I82,B82)</f>
        <v>スピリタス</v>
      </c>
      <c r="N83" s="64"/>
      <c r="O83" s="65" t="s">
        <v>172</v>
      </c>
      <c r="P83" s="52"/>
    </row>
    <row r="84" spans="1:16" x14ac:dyDescent="0.15">
      <c r="A84" s="53"/>
      <c r="B84" s="66" t="s">
        <v>94</v>
      </c>
      <c r="C84" s="66"/>
      <c r="D84" s="67" t="str">
        <f t="shared" ref="D84" si="61">IF(E84&gt;G84,"○","×")</f>
        <v>×</v>
      </c>
      <c r="E84" s="68">
        <v>0</v>
      </c>
      <c r="F84" s="69" t="s">
        <v>55</v>
      </c>
      <c r="G84" s="70">
        <v>7</v>
      </c>
      <c r="H84" s="71" t="str">
        <f t="shared" ref="H84" si="62">IF(G84&gt;E84,"○","×")</f>
        <v>○</v>
      </c>
      <c r="I84" s="72" t="s">
        <v>91</v>
      </c>
      <c r="J84" s="73"/>
      <c r="K84" s="47"/>
      <c r="L84" s="62" t="s">
        <v>34</v>
      </c>
      <c r="M84" s="63" t="str">
        <f>IF(D84="○",B84,I84)</f>
        <v>鶴羽会</v>
      </c>
      <c r="N84" s="64"/>
      <c r="O84" s="65" t="s">
        <v>173</v>
      </c>
      <c r="P84" s="52"/>
    </row>
    <row r="85" spans="1:16" x14ac:dyDescent="0.15">
      <c r="A85" s="53"/>
      <c r="B85" s="54"/>
      <c r="C85" s="55" t="s">
        <v>35</v>
      </c>
      <c r="D85" s="56"/>
      <c r="E85" s="57"/>
      <c r="F85" s="58"/>
      <c r="G85" s="59"/>
      <c r="H85" s="60"/>
      <c r="I85" s="54"/>
      <c r="J85" s="61" t="s">
        <v>35</v>
      </c>
      <c r="K85" s="47"/>
      <c r="L85" s="62" t="s">
        <v>36</v>
      </c>
      <c r="M85" s="74" t="str">
        <f>IF(D84="○",I84,B84)</f>
        <v>ガチンコCLUB</v>
      </c>
      <c r="N85" s="83" t="s">
        <v>95</v>
      </c>
      <c r="O85" s="65"/>
      <c r="P85" s="52"/>
    </row>
    <row r="86" spans="1:16" ht="14.25" thickBot="1" x14ac:dyDescent="0.2">
      <c r="A86" s="84"/>
      <c r="B86" s="85"/>
      <c r="C86" s="139"/>
      <c r="D86" s="140"/>
      <c r="E86" s="140"/>
      <c r="F86" s="140"/>
      <c r="G86" s="140"/>
      <c r="H86" s="140"/>
      <c r="I86" s="140"/>
      <c r="J86" s="92"/>
      <c r="K86" s="47"/>
      <c r="L86" s="101"/>
      <c r="M86" s="102"/>
      <c r="N86" s="95"/>
      <c r="O86" s="96"/>
      <c r="P86" s="52"/>
    </row>
  </sheetData>
  <sheetProtection selectLockedCells="1"/>
  <mergeCells count="9">
    <mergeCell ref="C68:I68"/>
    <mergeCell ref="C77:I77"/>
    <mergeCell ref="C86:I86"/>
    <mergeCell ref="B5:C5"/>
    <mergeCell ref="I5:J5"/>
    <mergeCell ref="C32:I32"/>
    <mergeCell ref="C41:I41"/>
    <mergeCell ref="C50:I50"/>
    <mergeCell ref="C59:I59"/>
  </mergeCells>
  <phoneticPr fontId="2"/>
  <conditionalFormatting sqref="F6:F40 F42:F58 F60:F67 F69:F86">
    <cfRule type="containsText" dxfId="4" priority="4" operator="containsText" text="NG">
      <formula>NOT(ISERROR(SEARCH("NG",F6)))</formula>
    </cfRule>
  </conditionalFormatting>
  <conditionalFormatting sqref="F41">
    <cfRule type="containsText" dxfId="3" priority="3" operator="containsText" text="NG">
      <formula>NOT(ISERROR(SEARCH("NG",F41)))</formula>
    </cfRule>
  </conditionalFormatting>
  <conditionalFormatting sqref="F59">
    <cfRule type="containsText" dxfId="2" priority="2" operator="containsText" text="NG">
      <formula>NOT(ISERROR(SEARCH("NG",F59)))</formula>
    </cfRule>
  </conditionalFormatting>
  <conditionalFormatting sqref="F68">
    <cfRule type="containsText" dxfId="1" priority="1" operator="containsText" text="NG">
      <formula>NOT(ISERROR(SEARCH("NG",F68)))</formula>
    </cfRule>
  </conditionalFormatting>
  <printOptions horizontalCentered="1" verticalCentered="1"/>
  <pageMargins left="0.31496062992125984" right="0.11811023622047245" top="0.15748031496062992" bottom="0.15748031496062992" header="0.31496062992125984" footer="0.31496062992125984"/>
  <pageSetup paperSize="8" orientation="portrait" horizontalDpi="3600" verticalDpi="36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GridLines="0" workbookViewId="0">
      <selection sqref="A1:H1"/>
    </sheetView>
  </sheetViews>
  <sheetFormatPr defaultRowHeight="13.5" x14ac:dyDescent="0.15"/>
  <cols>
    <col min="2" max="2" width="5.25" bestFit="1" customWidth="1"/>
    <col min="3" max="3" width="25.625" customWidth="1"/>
    <col min="4" max="4" width="1" customWidth="1"/>
    <col min="5" max="5" width="5.125" style="116" customWidth="1"/>
    <col min="6" max="6" width="25.625" customWidth="1"/>
    <col min="7" max="7" width="5.25" style="116" bestFit="1" customWidth="1"/>
    <col min="8" max="8" width="25.625" customWidth="1"/>
  </cols>
  <sheetData>
    <row r="1" spans="1:10" s="113" customFormat="1" ht="17.25" x14ac:dyDescent="0.2">
      <c r="A1" s="143" t="s">
        <v>175</v>
      </c>
      <c r="B1" s="143"/>
      <c r="C1" s="143"/>
      <c r="D1" s="143"/>
      <c r="E1" s="143"/>
      <c r="F1" s="143"/>
      <c r="G1" s="143"/>
      <c r="H1" s="143"/>
    </row>
    <row r="2" spans="1:10" x14ac:dyDescent="0.15">
      <c r="E2" s="114"/>
      <c r="G2" s="114"/>
      <c r="H2" s="115" t="s">
        <v>174</v>
      </c>
    </row>
    <row r="3" spans="1:10" x14ac:dyDescent="0.15">
      <c r="E3" s="114"/>
      <c r="G3" s="114"/>
      <c r="H3" s="115"/>
    </row>
    <row r="4" spans="1:10" ht="15.75" x14ac:dyDescent="0.25">
      <c r="A4" s="13" t="s">
        <v>96</v>
      </c>
      <c r="B4" s="13"/>
      <c r="C4" s="13"/>
      <c r="D4" s="14"/>
      <c r="E4" s="15"/>
      <c r="F4" s="14"/>
      <c r="G4" s="16"/>
      <c r="H4" s="14"/>
      <c r="I4" s="13"/>
      <c r="J4" s="17"/>
    </row>
    <row r="5" spans="1:10" ht="15.75" x14ac:dyDescent="0.25">
      <c r="A5" s="23" t="s">
        <v>97</v>
      </c>
      <c r="B5" s="13"/>
      <c r="C5" s="13"/>
      <c r="D5" s="14"/>
      <c r="E5" s="15"/>
      <c r="F5" s="14"/>
      <c r="G5" s="16"/>
      <c r="H5" s="14"/>
      <c r="I5" s="13"/>
      <c r="J5" s="17"/>
    </row>
    <row r="6" spans="1:10" ht="5.25" customHeight="1" x14ac:dyDescent="0.15"/>
    <row r="7" spans="1:10" x14ac:dyDescent="0.15">
      <c r="A7" s="117" t="s">
        <v>4</v>
      </c>
      <c r="B7" s="117" t="s">
        <v>12</v>
      </c>
      <c r="C7" s="117" t="s">
        <v>13</v>
      </c>
      <c r="D7" s="112"/>
      <c r="E7" s="118"/>
      <c r="F7" s="119" t="s">
        <v>98</v>
      </c>
      <c r="G7" s="120"/>
      <c r="H7" s="121" t="s">
        <v>99</v>
      </c>
    </row>
    <row r="8" spans="1:10" ht="4.5" customHeight="1" x14ac:dyDescent="0.15">
      <c r="A8" s="112"/>
      <c r="B8" s="112"/>
      <c r="C8" s="112"/>
      <c r="D8" s="112"/>
      <c r="E8" s="122"/>
      <c r="F8" s="123"/>
      <c r="G8" s="124"/>
      <c r="H8" s="125"/>
    </row>
    <row r="9" spans="1:10" x14ac:dyDescent="0.15">
      <c r="A9" s="112" t="s">
        <v>16</v>
      </c>
      <c r="B9" s="112" t="s">
        <v>19</v>
      </c>
      <c r="C9" s="112" t="str">
        <f>'H29秋-結果'!M6</f>
        <v>ＫＳＢＣ</v>
      </c>
      <c r="D9" s="112"/>
      <c r="E9" s="122"/>
      <c r="F9" s="123" t="str">
        <f>C9</f>
        <v>ＫＳＢＣ</v>
      </c>
      <c r="G9" s="124"/>
      <c r="H9" s="125" t="str">
        <f>C10</f>
        <v>磯子クラブ</v>
      </c>
    </row>
    <row r="10" spans="1:10" x14ac:dyDescent="0.15">
      <c r="A10" s="112"/>
      <c r="B10" s="112" t="s">
        <v>21</v>
      </c>
      <c r="C10" s="112" t="str">
        <f>'H29秋-結果'!M7</f>
        <v>磯子クラブ</v>
      </c>
      <c r="D10" s="112"/>
      <c r="E10" s="122" t="s">
        <v>100</v>
      </c>
      <c r="F10" s="126" t="str">
        <f>C12</f>
        <v>湘南B.C.S</v>
      </c>
      <c r="G10" s="124"/>
      <c r="H10" s="125" t="str">
        <f>C11</f>
        <v>フリューゲル</v>
      </c>
    </row>
    <row r="11" spans="1:10" x14ac:dyDescent="0.15">
      <c r="A11" s="112"/>
      <c r="B11" s="112" t="s">
        <v>23</v>
      </c>
      <c r="C11" s="112" t="str">
        <f>'H29秋-結果'!M8</f>
        <v>フリューゲル</v>
      </c>
      <c r="D11" s="112"/>
      <c r="E11" s="122"/>
      <c r="F11" s="123" t="str">
        <f>C13</f>
        <v>YANG YANG</v>
      </c>
      <c r="G11" s="127" t="s">
        <v>101</v>
      </c>
      <c r="H11" s="128" t="str">
        <f>C14</f>
        <v>EAST</v>
      </c>
    </row>
    <row r="12" spans="1:10" x14ac:dyDescent="0.15">
      <c r="A12" s="112"/>
      <c r="B12" s="112" t="s">
        <v>25</v>
      </c>
      <c r="C12" s="112" t="str">
        <f>'H29秋-結果'!M9</f>
        <v>湘南B.C.S</v>
      </c>
      <c r="D12" s="112"/>
      <c r="E12" s="122"/>
      <c r="F12" s="123" t="str">
        <f>C15</f>
        <v>川夜会トリックスターズ</v>
      </c>
      <c r="G12" s="124"/>
      <c r="H12" s="125" t="str">
        <f>C16</f>
        <v>SMASHCLUB</v>
      </c>
    </row>
    <row r="13" spans="1:10" x14ac:dyDescent="0.15">
      <c r="A13" s="112"/>
      <c r="B13" s="112" t="s">
        <v>28</v>
      </c>
      <c r="C13" s="112" t="str">
        <f>'H29秋-結果'!M10</f>
        <v>YANG YANG</v>
      </c>
      <c r="D13" s="112"/>
      <c r="E13" s="129"/>
      <c r="F13" s="130"/>
      <c r="G13" s="131"/>
      <c r="H13" s="132"/>
    </row>
    <row r="14" spans="1:10" x14ac:dyDescent="0.15">
      <c r="A14" s="112"/>
      <c r="B14" s="112" t="s">
        <v>30</v>
      </c>
      <c r="C14" s="112" t="str">
        <f>'H29秋-結果'!M11</f>
        <v>EAST</v>
      </c>
      <c r="D14" s="112"/>
      <c r="E14" s="133"/>
      <c r="F14" s="112"/>
      <c r="G14" s="134" t="s">
        <v>102</v>
      </c>
      <c r="H14" s="112"/>
    </row>
    <row r="15" spans="1:10" x14ac:dyDescent="0.15">
      <c r="A15" s="112"/>
      <c r="B15" s="112" t="s">
        <v>34</v>
      </c>
      <c r="C15" s="112" t="str">
        <f>'H29秋-結果'!M12</f>
        <v>川夜会トリックスターズ</v>
      </c>
      <c r="D15" s="112"/>
      <c r="E15" s="133"/>
      <c r="F15" s="112"/>
      <c r="G15" s="133"/>
      <c r="H15" s="112"/>
    </row>
    <row r="16" spans="1:10" x14ac:dyDescent="0.15">
      <c r="A16" s="112"/>
      <c r="B16" s="112" t="s">
        <v>36</v>
      </c>
      <c r="C16" s="112" t="str">
        <f>'H29秋-結果'!M15</f>
        <v>SMASHCLUB</v>
      </c>
      <c r="D16" s="112"/>
      <c r="E16" s="133"/>
      <c r="F16" s="112"/>
      <c r="G16" s="133"/>
      <c r="H16" s="112"/>
    </row>
    <row r="17" spans="1:8" x14ac:dyDescent="0.15">
      <c r="A17" s="112"/>
      <c r="B17" s="112"/>
      <c r="C17" s="112"/>
      <c r="D17" s="112"/>
      <c r="E17" s="118"/>
      <c r="F17" s="119" t="s">
        <v>98</v>
      </c>
      <c r="G17" s="120"/>
      <c r="H17" s="121" t="s">
        <v>99</v>
      </c>
    </row>
    <row r="18" spans="1:8" x14ac:dyDescent="0.15">
      <c r="A18" s="112" t="s">
        <v>37</v>
      </c>
      <c r="B18" s="112" t="s">
        <v>19</v>
      </c>
      <c r="C18" s="112" t="str">
        <f>'H29秋-結果'!M13</f>
        <v>ぎんなん会</v>
      </c>
      <c r="D18" s="112"/>
      <c r="E18" s="122"/>
      <c r="F18" s="123" t="str">
        <f>C18</f>
        <v>ぎんなん会</v>
      </c>
      <c r="G18" s="124"/>
      <c r="H18" s="125" t="str">
        <f>C19</f>
        <v>富岡クラブ</v>
      </c>
    </row>
    <row r="19" spans="1:8" x14ac:dyDescent="0.15">
      <c r="A19" s="112"/>
      <c r="B19" s="112" t="s">
        <v>21</v>
      </c>
      <c r="C19" s="112" t="str">
        <f>'H29秋-結果'!M16</f>
        <v>富岡クラブ</v>
      </c>
      <c r="D19" s="112"/>
      <c r="E19" s="122" t="s">
        <v>100</v>
      </c>
      <c r="F19" s="126" t="str">
        <f>C21</f>
        <v>PIERO</v>
      </c>
      <c r="G19" s="124"/>
      <c r="H19" s="125" t="str">
        <f>C20</f>
        <v>LUCKY</v>
      </c>
    </row>
    <row r="20" spans="1:8" x14ac:dyDescent="0.15">
      <c r="A20" s="112"/>
      <c r="B20" s="112" t="s">
        <v>23</v>
      </c>
      <c r="C20" s="112" t="str">
        <f>'H29秋-結果'!M17</f>
        <v>LUCKY</v>
      </c>
      <c r="D20" s="112"/>
      <c r="E20" s="122"/>
      <c r="F20" s="123" t="str">
        <f>C22</f>
        <v>WISE</v>
      </c>
      <c r="G20" s="135" t="s">
        <v>101</v>
      </c>
      <c r="H20" s="128" t="str">
        <f>C23</f>
        <v>湘南Flying Shuttlers</v>
      </c>
    </row>
    <row r="21" spans="1:8" x14ac:dyDescent="0.15">
      <c r="A21" s="112"/>
      <c r="B21" s="112" t="s">
        <v>25</v>
      </c>
      <c r="C21" s="112" t="str">
        <f>'H29秋-結果'!M18</f>
        <v>PIERO</v>
      </c>
      <c r="D21" s="112"/>
      <c r="E21" s="122"/>
      <c r="F21" s="123" t="str">
        <f>C24</f>
        <v>mitsuzawa.BC</v>
      </c>
      <c r="G21" s="124"/>
      <c r="H21" s="125" t="str">
        <f>C25</f>
        <v>ルディﾊﾞﾄﾞﾐﾝﾄﾝｸﾗﾌﾞ</v>
      </c>
    </row>
    <row r="22" spans="1:8" x14ac:dyDescent="0.15">
      <c r="A22" s="112"/>
      <c r="B22" s="112" t="s">
        <v>28</v>
      </c>
      <c r="C22" s="112" t="str">
        <f>'H29秋-結果'!M19</f>
        <v>WISE</v>
      </c>
      <c r="D22" s="112"/>
      <c r="E22" s="129"/>
      <c r="F22" s="130"/>
      <c r="G22" s="131"/>
      <c r="H22" s="132"/>
    </row>
    <row r="23" spans="1:8" x14ac:dyDescent="0.15">
      <c r="A23" s="112"/>
      <c r="B23" s="112" t="s">
        <v>30</v>
      </c>
      <c r="C23" s="112" t="str">
        <f>'H29秋-結果'!M20</f>
        <v>湘南Flying Shuttlers</v>
      </c>
      <c r="D23" s="112"/>
      <c r="E23" s="133"/>
      <c r="F23" s="112"/>
      <c r="G23" s="134" t="s">
        <v>102</v>
      </c>
      <c r="H23" s="112"/>
    </row>
    <row r="24" spans="1:8" x14ac:dyDescent="0.15">
      <c r="A24" s="112"/>
      <c r="B24" s="112" t="s">
        <v>34</v>
      </c>
      <c r="C24" s="112" t="str">
        <f>'H29秋-結果'!M21</f>
        <v>mitsuzawa.BC</v>
      </c>
      <c r="D24" s="112"/>
      <c r="E24" s="133"/>
      <c r="F24" s="112"/>
      <c r="G24" s="133"/>
      <c r="H24" s="112"/>
    </row>
    <row r="25" spans="1:8" x14ac:dyDescent="0.15">
      <c r="A25" s="112"/>
      <c r="B25" s="112" t="s">
        <v>36</v>
      </c>
      <c r="C25" s="112" t="str">
        <f>'H29秋-結果'!M24</f>
        <v>ルディﾊﾞﾄﾞﾐﾝﾄﾝｸﾗﾌﾞ</v>
      </c>
      <c r="D25" s="112"/>
      <c r="E25" s="133"/>
      <c r="F25" s="112"/>
      <c r="G25" s="133"/>
      <c r="H25" s="112"/>
    </row>
    <row r="26" spans="1:8" x14ac:dyDescent="0.15">
      <c r="A26" s="112"/>
      <c r="B26" s="112"/>
      <c r="C26" s="112"/>
      <c r="D26" s="112"/>
      <c r="E26" s="118"/>
      <c r="F26" s="119" t="s">
        <v>98</v>
      </c>
      <c r="G26" s="120"/>
      <c r="H26" s="121" t="s">
        <v>99</v>
      </c>
    </row>
    <row r="27" spans="1:8" x14ac:dyDescent="0.15">
      <c r="A27" s="112" t="s">
        <v>50</v>
      </c>
      <c r="B27" s="112" t="s">
        <v>19</v>
      </c>
      <c r="C27" s="112" t="str">
        <f>'H29秋-結果'!M22</f>
        <v>persimmon</v>
      </c>
      <c r="D27" s="112"/>
      <c r="E27" s="122"/>
      <c r="F27" s="123" t="str">
        <f>C27</f>
        <v>persimmon</v>
      </c>
      <c r="G27" s="124"/>
      <c r="H27" s="125" t="str">
        <f>C28</f>
        <v>Young Masters</v>
      </c>
    </row>
    <row r="28" spans="1:8" x14ac:dyDescent="0.15">
      <c r="A28" s="112"/>
      <c r="B28" s="112" t="s">
        <v>21</v>
      </c>
      <c r="C28" s="112" t="str">
        <f>'H29秋-結果'!M25</f>
        <v>Young Masters</v>
      </c>
      <c r="D28" s="112"/>
      <c r="E28" s="122" t="s">
        <v>100</v>
      </c>
      <c r="F28" s="126" t="str">
        <f>C30</f>
        <v>OH!NEW</v>
      </c>
      <c r="G28" s="124"/>
      <c r="H28" s="125" t="str">
        <f>C29</f>
        <v>彗星クラブ</v>
      </c>
    </row>
    <row r="29" spans="1:8" x14ac:dyDescent="0.15">
      <c r="A29" s="112"/>
      <c r="B29" s="112" t="s">
        <v>23</v>
      </c>
      <c r="C29" s="112" t="str">
        <f>'H29秋-結果'!M26</f>
        <v>彗星クラブ</v>
      </c>
      <c r="D29" s="112"/>
      <c r="E29" s="122"/>
      <c r="F29" s="123" t="str">
        <f>C31</f>
        <v>family</v>
      </c>
      <c r="G29" s="135" t="s">
        <v>103</v>
      </c>
      <c r="H29" s="128" t="str">
        <f>C32</f>
        <v>WBC</v>
      </c>
    </row>
    <row r="30" spans="1:8" x14ac:dyDescent="0.15">
      <c r="A30" s="112"/>
      <c r="B30" s="112" t="s">
        <v>25</v>
      </c>
      <c r="C30" s="112" t="str">
        <f>'H29秋-結果'!M27</f>
        <v>OH!NEW</v>
      </c>
      <c r="D30" s="112"/>
      <c r="E30" s="122"/>
      <c r="F30" s="123" t="str">
        <f>C33</f>
        <v>White Sox</v>
      </c>
      <c r="G30" s="124"/>
      <c r="H30" s="125" t="str">
        <f>C34</f>
        <v>Hiratsuka Washington</v>
      </c>
    </row>
    <row r="31" spans="1:8" x14ac:dyDescent="0.15">
      <c r="A31" s="112"/>
      <c r="B31" s="112" t="s">
        <v>28</v>
      </c>
      <c r="C31" s="112" t="str">
        <f>'H29秋-結果'!M28</f>
        <v>family</v>
      </c>
      <c r="D31" s="112"/>
      <c r="E31" s="129"/>
      <c r="F31" s="130"/>
      <c r="G31" s="131"/>
      <c r="H31" s="132"/>
    </row>
    <row r="32" spans="1:8" x14ac:dyDescent="0.15">
      <c r="A32" s="112"/>
      <c r="B32" s="112" t="s">
        <v>30</v>
      </c>
      <c r="C32" s="112" t="str">
        <f>'H29秋-結果'!M29</f>
        <v>WBC</v>
      </c>
      <c r="D32" s="112"/>
      <c r="E32" s="133"/>
      <c r="F32" s="112"/>
      <c r="G32" s="134" t="s">
        <v>102</v>
      </c>
      <c r="H32" s="112"/>
    </row>
    <row r="33" spans="1:8" x14ac:dyDescent="0.15">
      <c r="A33" s="112"/>
      <c r="B33" s="112" t="s">
        <v>34</v>
      </c>
      <c r="C33" s="112" t="str">
        <f>'H29秋-結果'!M30</f>
        <v>White Sox</v>
      </c>
      <c r="D33" s="112"/>
      <c r="E33" s="133"/>
      <c r="F33" s="112"/>
      <c r="G33" s="133"/>
      <c r="H33" s="112"/>
    </row>
    <row r="34" spans="1:8" x14ac:dyDescent="0.15">
      <c r="A34" s="112"/>
      <c r="B34" s="112" t="s">
        <v>36</v>
      </c>
      <c r="C34" s="112" t="str">
        <f>'H29秋-結果'!M33</f>
        <v>Hiratsuka Washington</v>
      </c>
      <c r="D34" s="112"/>
      <c r="E34" s="133"/>
      <c r="F34" s="112"/>
      <c r="G34" s="133"/>
      <c r="H34" s="112"/>
    </row>
    <row r="35" spans="1:8" x14ac:dyDescent="0.15">
      <c r="A35" s="112"/>
      <c r="B35" s="112"/>
      <c r="C35" s="112"/>
      <c r="D35" s="112"/>
      <c r="E35" s="118"/>
      <c r="F35" s="119" t="s">
        <v>98</v>
      </c>
      <c r="G35" s="120"/>
      <c r="H35" s="121" t="s">
        <v>99</v>
      </c>
    </row>
    <row r="36" spans="1:8" x14ac:dyDescent="0.15">
      <c r="A36" s="112" t="s">
        <v>56</v>
      </c>
      <c r="B36" s="112" t="s">
        <v>19</v>
      </c>
      <c r="C36" s="112" t="str">
        <f>'H29秋-結果'!M31</f>
        <v>はねの会</v>
      </c>
      <c r="D36" s="112"/>
      <c r="E36" s="122"/>
      <c r="F36" s="123" t="str">
        <f>C36</f>
        <v>はねの会</v>
      </c>
      <c r="G36" s="124"/>
      <c r="H36" s="125" t="str">
        <f>C37</f>
        <v>FLYING PENGUINS</v>
      </c>
    </row>
    <row r="37" spans="1:8" x14ac:dyDescent="0.15">
      <c r="A37" s="112"/>
      <c r="B37" s="112" t="s">
        <v>21</v>
      </c>
      <c r="C37" s="112" t="str">
        <f>'H29秋-結果'!M34</f>
        <v>FLYING PENGUINS</v>
      </c>
      <c r="D37" s="112"/>
      <c r="E37" s="122" t="s">
        <v>100</v>
      </c>
      <c r="F37" s="126" t="str">
        <f>C39</f>
        <v>ZUSHI</v>
      </c>
      <c r="G37" s="124"/>
      <c r="H37" s="125" t="str">
        <f>C38</f>
        <v>WOW</v>
      </c>
    </row>
    <row r="38" spans="1:8" x14ac:dyDescent="0.15">
      <c r="A38" s="112"/>
      <c r="B38" s="112" t="s">
        <v>23</v>
      </c>
      <c r="C38" s="112" t="str">
        <f>'H29秋-結果'!M35</f>
        <v>WOW</v>
      </c>
      <c r="D38" s="112"/>
      <c r="E38" s="122"/>
      <c r="F38" s="123" t="str">
        <f>C40</f>
        <v>ザ・ベスト</v>
      </c>
      <c r="G38" s="135" t="s">
        <v>103</v>
      </c>
      <c r="H38" s="128" t="str">
        <f>C41</f>
        <v>Seagulls</v>
      </c>
    </row>
    <row r="39" spans="1:8" x14ac:dyDescent="0.15">
      <c r="A39" s="112"/>
      <c r="B39" s="112" t="s">
        <v>25</v>
      </c>
      <c r="C39" s="112" t="str">
        <f>'H29秋-結果'!M36</f>
        <v>ZUSHI</v>
      </c>
      <c r="D39" s="112"/>
      <c r="E39" s="122"/>
      <c r="F39" s="123" t="str">
        <f>C42</f>
        <v>BCフライト</v>
      </c>
      <c r="G39" s="124"/>
      <c r="H39" s="125" t="str">
        <f>C43</f>
        <v>オールドラック</v>
      </c>
    </row>
    <row r="40" spans="1:8" x14ac:dyDescent="0.15">
      <c r="A40" s="112"/>
      <c r="B40" s="112" t="s">
        <v>28</v>
      </c>
      <c r="C40" s="112" t="str">
        <f>'H29秋-結果'!M37</f>
        <v>ザ・ベスト</v>
      </c>
      <c r="D40" s="112"/>
      <c r="E40" s="129"/>
      <c r="F40" s="130"/>
      <c r="G40" s="131"/>
      <c r="H40" s="132"/>
    </row>
    <row r="41" spans="1:8" x14ac:dyDescent="0.15">
      <c r="A41" s="112"/>
      <c r="B41" s="112" t="s">
        <v>30</v>
      </c>
      <c r="C41" s="112" t="str">
        <f>'H29秋-結果'!M38</f>
        <v>Seagulls</v>
      </c>
      <c r="D41" s="112"/>
      <c r="E41" s="133"/>
      <c r="F41" s="112"/>
      <c r="G41" s="134" t="s">
        <v>102</v>
      </c>
      <c r="H41" s="112"/>
    </row>
    <row r="42" spans="1:8" x14ac:dyDescent="0.15">
      <c r="A42" s="112"/>
      <c r="B42" s="112" t="s">
        <v>34</v>
      </c>
      <c r="C42" s="112" t="str">
        <f>'H29秋-結果'!M39</f>
        <v>BCフライト</v>
      </c>
      <c r="D42" s="112"/>
      <c r="E42" s="133"/>
      <c r="F42" s="112"/>
      <c r="G42" s="133"/>
      <c r="H42" s="112"/>
    </row>
    <row r="43" spans="1:8" x14ac:dyDescent="0.15">
      <c r="A43" s="112"/>
      <c r="B43" s="112" t="s">
        <v>36</v>
      </c>
      <c r="C43" s="112" t="str">
        <f>'H29秋-結果'!M42</f>
        <v>オールドラック</v>
      </c>
      <c r="D43" s="112"/>
      <c r="E43" s="133"/>
      <c r="F43" s="112"/>
      <c r="G43" s="133"/>
      <c r="H43" s="112"/>
    </row>
    <row r="44" spans="1:8" x14ac:dyDescent="0.15">
      <c r="A44" s="112"/>
      <c r="B44" s="112"/>
      <c r="C44" s="112"/>
      <c r="D44" s="112"/>
      <c r="E44" s="118"/>
      <c r="F44" s="119" t="s">
        <v>98</v>
      </c>
      <c r="G44" s="120"/>
      <c r="H44" s="121" t="s">
        <v>99</v>
      </c>
    </row>
    <row r="45" spans="1:8" x14ac:dyDescent="0.15">
      <c r="A45" s="112" t="s">
        <v>60</v>
      </c>
      <c r="B45" s="112" t="s">
        <v>19</v>
      </c>
      <c r="C45" s="112" t="str">
        <f>'H29秋-結果'!M40</f>
        <v>ZERO</v>
      </c>
      <c r="D45" s="112"/>
      <c r="E45" s="122"/>
      <c r="F45" s="123" t="str">
        <f>C45</f>
        <v>ZERO</v>
      </c>
      <c r="G45" s="124"/>
      <c r="H45" s="125" t="str">
        <f>C46</f>
        <v>BONBONHEUR</v>
      </c>
    </row>
    <row r="46" spans="1:8" x14ac:dyDescent="0.15">
      <c r="A46" s="112"/>
      <c r="B46" s="112" t="s">
        <v>21</v>
      </c>
      <c r="C46" s="112" t="str">
        <f>'H29秋-結果'!M43</f>
        <v>BONBONHEUR</v>
      </c>
      <c r="D46" s="112"/>
      <c r="E46" s="122" t="s">
        <v>100</v>
      </c>
      <c r="F46" s="126" t="str">
        <f>C48</f>
        <v>SHaKE</v>
      </c>
      <c r="G46" s="124"/>
      <c r="H46" s="125" t="str">
        <f>C47</f>
        <v>緑クラブ</v>
      </c>
    </row>
    <row r="47" spans="1:8" x14ac:dyDescent="0.15">
      <c r="A47" s="112"/>
      <c r="B47" s="112" t="s">
        <v>23</v>
      </c>
      <c r="C47" s="112" t="str">
        <f>'H29秋-結果'!M44</f>
        <v>緑クラブ</v>
      </c>
      <c r="D47" s="112"/>
      <c r="E47" s="122"/>
      <c r="F47" s="123" t="str">
        <f>C49</f>
        <v>四十雀BC</v>
      </c>
      <c r="G47" s="135" t="s">
        <v>103</v>
      </c>
      <c r="H47" s="128" t="str">
        <f>C50</f>
        <v>十中八九</v>
      </c>
    </row>
    <row r="48" spans="1:8" x14ac:dyDescent="0.15">
      <c r="A48" s="112"/>
      <c r="B48" s="112" t="s">
        <v>25</v>
      </c>
      <c r="C48" s="112" t="str">
        <f>'H29秋-結果'!M45</f>
        <v>SHaKE</v>
      </c>
      <c r="D48" s="112"/>
      <c r="E48" s="122"/>
      <c r="F48" s="123" t="str">
        <f>C51</f>
        <v>CLUB K2</v>
      </c>
      <c r="G48" s="124"/>
      <c r="H48" s="125" t="str">
        <f>C52</f>
        <v>NEXT</v>
      </c>
    </row>
    <row r="49" spans="1:8" x14ac:dyDescent="0.15">
      <c r="A49" s="112"/>
      <c r="B49" s="112" t="s">
        <v>28</v>
      </c>
      <c r="C49" s="112" t="str">
        <f>'H29秋-結果'!M46</f>
        <v>四十雀BC</v>
      </c>
      <c r="D49" s="112"/>
      <c r="E49" s="129"/>
      <c r="F49" s="130"/>
      <c r="G49" s="131"/>
      <c r="H49" s="132"/>
    </row>
    <row r="50" spans="1:8" x14ac:dyDescent="0.15">
      <c r="A50" s="112"/>
      <c r="B50" s="112" t="s">
        <v>30</v>
      </c>
      <c r="C50" s="112" t="str">
        <f>'H29秋-結果'!M47</f>
        <v>十中八九</v>
      </c>
      <c r="D50" s="112"/>
      <c r="E50" s="133"/>
      <c r="F50" s="112"/>
      <c r="G50" s="134" t="s">
        <v>102</v>
      </c>
      <c r="H50" s="112"/>
    </row>
    <row r="51" spans="1:8" x14ac:dyDescent="0.15">
      <c r="A51" s="112"/>
      <c r="B51" s="112" t="s">
        <v>34</v>
      </c>
      <c r="C51" s="112" t="str">
        <f>'H29秋-結果'!M48</f>
        <v>CLUB K2</v>
      </c>
      <c r="D51" s="112"/>
      <c r="E51" s="133"/>
      <c r="F51" s="112"/>
      <c r="G51" s="133"/>
      <c r="H51" s="112"/>
    </row>
    <row r="52" spans="1:8" x14ac:dyDescent="0.15">
      <c r="A52" s="112"/>
      <c r="B52" s="112" t="s">
        <v>36</v>
      </c>
      <c r="C52" s="112" t="str">
        <f>'H29秋-結果'!M51</f>
        <v>NEXT</v>
      </c>
      <c r="D52" s="112"/>
      <c r="E52" s="133"/>
      <c r="F52" s="112"/>
      <c r="G52" s="133"/>
      <c r="H52" s="112"/>
    </row>
    <row r="53" spans="1:8" x14ac:dyDescent="0.15">
      <c r="A53" s="112"/>
      <c r="B53" s="112"/>
      <c r="C53" s="112"/>
      <c r="D53" s="112"/>
      <c r="E53" s="118"/>
      <c r="F53" s="119" t="s">
        <v>98</v>
      </c>
      <c r="G53" s="120"/>
      <c r="H53" s="121" t="s">
        <v>99</v>
      </c>
    </row>
    <row r="54" spans="1:8" x14ac:dyDescent="0.15">
      <c r="A54" s="112" t="s">
        <v>69</v>
      </c>
      <c r="B54" s="112" t="s">
        <v>19</v>
      </c>
      <c r="C54" s="112" t="str">
        <f>'H29秋-結果'!M49</f>
        <v>HOT SHOT</v>
      </c>
      <c r="D54" s="112"/>
      <c r="E54" s="122"/>
      <c r="F54" s="123" t="str">
        <f>C54</f>
        <v>HOT SHOT</v>
      </c>
      <c r="G54" s="124"/>
      <c r="H54" s="125" t="str">
        <f>C55</f>
        <v>三春台ﾊﾞﾄﾞﾐﾝﾄﾝｸﾗﾌﾞ</v>
      </c>
    </row>
    <row r="55" spans="1:8" x14ac:dyDescent="0.15">
      <c r="A55" s="112"/>
      <c r="B55" s="112" t="s">
        <v>21</v>
      </c>
      <c r="C55" s="112" t="str">
        <f>'H29秋-結果'!M52</f>
        <v>三春台ﾊﾞﾄﾞﾐﾝﾄﾝｸﾗﾌﾞ</v>
      </c>
      <c r="D55" s="112"/>
      <c r="E55" s="122" t="s">
        <v>100</v>
      </c>
      <c r="F55" s="126" t="str">
        <f>C57</f>
        <v>大野会</v>
      </c>
      <c r="G55" s="124"/>
      <c r="H55" s="125" t="str">
        <f>C56</f>
        <v>若草</v>
      </c>
    </row>
    <row r="56" spans="1:8" x14ac:dyDescent="0.15">
      <c r="A56" s="112"/>
      <c r="B56" s="112" t="s">
        <v>23</v>
      </c>
      <c r="C56" s="112" t="str">
        <f>'H29秋-結果'!M53</f>
        <v>若草</v>
      </c>
      <c r="D56" s="112"/>
      <c r="E56" s="122"/>
      <c r="F56" s="123" t="str">
        <f>C58</f>
        <v>洋光台ﾊﾞﾄﾞﾐﾝﾄﾝｸﾗﾌﾞ</v>
      </c>
      <c r="G56" s="135" t="s">
        <v>103</v>
      </c>
      <c r="H56" s="128" t="str">
        <f>C59</f>
        <v>ビーキューブ</v>
      </c>
    </row>
    <row r="57" spans="1:8" x14ac:dyDescent="0.15">
      <c r="A57" s="112"/>
      <c r="B57" s="112" t="s">
        <v>25</v>
      </c>
      <c r="C57" s="112" t="str">
        <f>'H29秋-結果'!M54</f>
        <v>大野会</v>
      </c>
      <c r="D57" s="112"/>
      <c r="E57" s="122"/>
      <c r="F57" s="123" t="str">
        <f>C60</f>
        <v>OGBP</v>
      </c>
      <c r="G57" s="124"/>
      <c r="H57" s="125" t="str">
        <f>C61</f>
        <v>や組</v>
      </c>
    </row>
    <row r="58" spans="1:8" x14ac:dyDescent="0.15">
      <c r="A58" s="112"/>
      <c r="B58" s="112" t="s">
        <v>28</v>
      </c>
      <c r="C58" s="112" t="str">
        <f>'H29秋-結果'!M55</f>
        <v>洋光台ﾊﾞﾄﾞﾐﾝﾄﾝｸﾗﾌﾞ</v>
      </c>
      <c r="D58" s="112"/>
      <c r="E58" s="129"/>
      <c r="F58" s="130"/>
      <c r="G58" s="131"/>
      <c r="H58" s="132"/>
    </row>
    <row r="59" spans="1:8" x14ac:dyDescent="0.15">
      <c r="A59" s="112"/>
      <c r="B59" s="112" t="s">
        <v>30</v>
      </c>
      <c r="C59" s="112" t="str">
        <f>'H29秋-結果'!M56</f>
        <v>ビーキューブ</v>
      </c>
      <c r="D59" s="112"/>
      <c r="E59" s="133"/>
      <c r="F59" s="112"/>
      <c r="G59" s="134" t="s">
        <v>102</v>
      </c>
      <c r="H59" s="112"/>
    </row>
    <row r="60" spans="1:8" x14ac:dyDescent="0.15">
      <c r="A60" s="112"/>
      <c r="B60" s="112" t="s">
        <v>34</v>
      </c>
      <c r="C60" s="112" t="str">
        <f>'H29秋-結果'!M57</f>
        <v>OGBP</v>
      </c>
      <c r="D60" s="112"/>
      <c r="E60" s="133"/>
      <c r="F60" s="112"/>
      <c r="G60" s="133"/>
      <c r="H60" s="112"/>
    </row>
    <row r="61" spans="1:8" x14ac:dyDescent="0.15">
      <c r="A61" s="112"/>
      <c r="B61" s="112" t="s">
        <v>36</v>
      </c>
      <c r="C61" s="112" t="str">
        <f>'H29秋-結果'!M60</f>
        <v>や組</v>
      </c>
      <c r="D61" s="112"/>
      <c r="E61" s="133"/>
      <c r="F61" s="112"/>
      <c r="G61" s="133"/>
      <c r="H61" s="112"/>
    </row>
    <row r="62" spans="1:8" x14ac:dyDescent="0.15">
      <c r="A62" s="112"/>
      <c r="B62" s="112"/>
      <c r="C62" s="112"/>
      <c r="D62" s="112"/>
      <c r="E62" s="118"/>
      <c r="F62" s="119" t="s">
        <v>98</v>
      </c>
      <c r="G62" s="120"/>
      <c r="H62" s="121" t="s">
        <v>99</v>
      </c>
    </row>
    <row r="63" spans="1:8" x14ac:dyDescent="0.15">
      <c r="A63" s="112" t="s">
        <v>77</v>
      </c>
      <c r="B63" s="112" t="s">
        <v>19</v>
      </c>
      <c r="C63" s="112" t="str">
        <f>'H29秋-結果'!M58</f>
        <v>ヨコハマドンキーズ</v>
      </c>
      <c r="D63" s="112"/>
      <c r="E63" s="122"/>
      <c r="F63" s="123" t="str">
        <f>C63</f>
        <v>ヨコハマドンキーズ</v>
      </c>
      <c r="G63" s="124"/>
      <c r="H63" s="125" t="str">
        <f>C64</f>
        <v>社会人土曜クラブ</v>
      </c>
    </row>
    <row r="64" spans="1:8" x14ac:dyDescent="0.15">
      <c r="A64" s="112"/>
      <c r="B64" s="112" t="s">
        <v>21</v>
      </c>
      <c r="C64" s="112" t="str">
        <f>'H29秋-結果'!M61</f>
        <v>社会人土曜クラブ</v>
      </c>
      <c r="D64" s="112"/>
      <c r="E64" s="122" t="s">
        <v>100</v>
      </c>
      <c r="F64" s="126" t="str">
        <f>C66</f>
        <v>ガイアバドミントンクラブ</v>
      </c>
      <c r="G64" s="124"/>
      <c r="H64" s="125" t="str">
        <f>C65</f>
        <v>上酒林</v>
      </c>
    </row>
    <row r="65" spans="1:8" x14ac:dyDescent="0.15">
      <c r="A65" s="112"/>
      <c r="B65" s="112" t="s">
        <v>23</v>
      </c>
      <c r="C65" s="112" t="str">
        <f>'H29秋-結果'!M62</f>
        <v>上酒林</v>
      </c>
      <c r="D65" s="112"/>
      <c r="E65" s="122"/>
      <c r="F65" s="123" t="str">
        <f>C67</f>
        <v>ﾊﾞﾄﾞﾐﾝﾄﾝｸﾗﾌﾞウェスト</v>
      </c>
      <c r="G65" s="135" t="s">
        <v>103</v>
      </c>
      <c r="H65" s="128" t="str">
        <f>C68</f>
        <v>Amigo</v>
      </c>
    </row>
    <row r="66" spans="1:8" x14ac:dyDescent="0.15">
      <c r="A66" s="112"/>
      <c r="B66" s="112" t="s">
        <v>25</v>
      </c>
      <c r="C66" s="112" t="str">
        <f>'H29秋-結果'!M63</f>
        <v>ガイアバドミントンクラブ</v>
      </c>
      <c r="D66" s="112"/>
      <c r="E66" s="122"/>
      <c r="F66" s="123" t="str">
        <f>C69</f>
        <v>TBC</v>
      </c>
      <c r="G66" s="124"/>
      <c r="H66" s="125" t="str">
        <f>C70</f>
        <v>NEBERHORN</v>
      </c>
    </row>
    <row r="67" spans="1:8" x14ac:dyDescent="0.15">
      <c r="A67" s="112"/>
      <c r="B67" s="112" t="s">
        <v>28</v>
      </c>
      <c r="C67" s="112" t="str">
        <f>'H29秋-結果'!M64</f>
        <v>ﾊﾞﾄﾞﾐﾝﾄﾝｸﾗﾌﾞウェスト</v>
      </c>
      <c r="D67" s="112"/>
      <c r="E67" s="129"/>
      <c r="F67" s="130"/>
      <c r="G67" s="131"/>
      <c r="H67" s="132"/>
    </row>
    <row r="68" spans="1:8" x14ac:dyDescent="0.15">
      <c r="A68" s="112"/>
      <c r="B68" s="112" t="s">
        <v>30</v>
      </c>
      <c r="C68" s="112" t="str">
        <f>'H29秋-結果'!M65</f>
        <v>Amigo</v>
      </c>
      <c r="D68" s="112"/>
      <c r="E68" s="133"/>
      <c r="F68" s="112"/>
      <c r="G68" s="134" t="s">
        <v>102</v>
      </c>
      <c r="H68" s="112"/>
    </row>
    <row r="69" spans="1:8" x14ac:dyDescent="0.15">
      <c r="A69" s="112"/>
      <c r="B69" s="112" t="s">
        <v>34</v>
      </c>
      <c r="C69" s="112" t="str">
        <f>'H29秋-結果'!M66</f>
        <v>TBC</v>
      </c>
      <c r="D69" s="112"/>
      <c r="E69" s="133"/>
      <c r="F69" s="112"/>
      <c r="G69" s="133"/>
      <c r="H69" s="112"/>
    </row>
    <row r="70" spans="1:8" x14ac:dyDescent="0.15">
      <c r="A70" s="112"/>
      <c r="B70" s="112" t="s">
        <v>36</v>
      </c>
      <c r="C70" s="112" t="str">
        <f>'H29秋-結果'!M69</f>
        <v>NEBERHORN</v>
      </c>
      <c r="D70" s="112"/>
      <c r="E70" s="133"/>
      <c r="F70" s="112"/>
      <c r="G70" s="133"/>
      <c r="H70" s="112"/>
    </row>
    <row r="71" spans="1:8" x14ac:dyDescent="0.15">
      <c r="A71" s="112"/>
      <c r="B71" s="112"/>
      <c r="C71" s="112"/>
      <c r="D71" s="112"/>
      <c r="E71" s="118"/>
      <c r="F71" s="119" t="s">
        <v>98</v>
      </c>
      <c r="G71" s="120"/>
      <c r="H71" s="121" t="s">
        <v>99</v>
      </c>
    </row>
    <row r="72" spans="1:8" x14ac:dyDescent="0.15">
      <c r="A72" s="112" t="s">
        <v>83</v>
      </c>
      <c r="B72" s="112" t="s">
        <v>19</v>
      </c>
      <c r="C72" s="112" t="str">
        <f>'H29秋-結果'!M67</f>
        <v>Shuttle Friends</v>
      </c>
      <c r="D72" s="112"/>
      <c r="E72" s="122"/>
      <c r="F72" s="123" t="str">
        <f>C72</f>
        <v>Shuttle Friends</v>
      </c>
      <c r="G72" s="124"/>
      <c r="H72" s="125" t="str">
        <f>C73</f>
        <v>ROBINS</v>
      </c>
    </row>
    <row r="73" spans="1:8" x14ac:dyDescent="0.15">
      <c r="A73" s="112"/>
      <c r="B73" s="112" t="s">
        <v>21</v>
      </c>
      <c r="C73" s="112" t="str">
        <f>'H29秋-結果'!M70</f>
        <v>ROBINS</v>
      </c>
      <c r="D73" s="112"/>
      <c r="E73" s="122" t="s">
        <v>100</v>
      </c>
      <c r="F73" s="126" t="str">
        <f>C75</f>
        <v>ＩＢＳ</v>
      </c>
      <c r="G73" s="124"/>
      <c r="H73" s="125" t="str">
        <f>C74</f>
        <v>ウィングス</v>
      </c>
    </row>
    <row r="74" spans="1:8" x14ac:dyDescent="0.15">
      <c r="A74" s="112"/>
      <c r="B74" s="112" t="s">
        <v>23</v>
      </c>
      <c r="C74" s="112" t="str">
        <f>'H29秋-結果'!M71</f>
        <v>ウィングス</v>
      </c>
      <c r="D74" s="112"/>
      <c r="E74" s="122"/>
      <c r="F74" s="123" t="str">
        <f>C76</f>
        <v>TURBANSHELL</v>
      </c>
      <c r="G74" s="135" t="s">
        <v>103</v>
      </c>
      <c r="H74" s="128" t="str">
        <f>C77</f>
        <v>上菅田・新井ﾊﾞﾄﾞﾐﾝﾄﾝｸﾗﾌﾞ</v>
      </c>
    </row>
    <row r="75" spans="1:8" x14ac:dyDescent="0.15">
      <c r="A75" s="112"/>
      <c r="B75" s="112" t="s">
        <v>25</v>
      </c>
      <c r="C75" s="112" t="str">
        <f>'H29秋-結果'!M72</f>
        <v>ＩＢＳ</v>
      </c>
      <c r="D75" s="112"/>
      <c r="E75" s="122"/>
      <c r="F75" s="123" t="str">
        <f>C78</f>
        <v>まっしぐら</v>
      </c>
      <c r="G75" s="124"/>
      <c r="H75" s="125" t="str">
        <f>C79</f>
        <v>シャンティック</v>
      </c>
    </row>
    <row r="76" spans="1:8" x14ac:dyDescent="0.15">
      <c r="A76" s="112"/>
      <c r="B76" s="112" t="s">
        <v>28</v>
      </c>
      <c r="C76" s="112" t="str">
        <f>'H29秋-結果'!M73</f>
        <v>TURBANSHELL</v>
      </c>
      <c r="D76" s="112"/>
      <c r="E76" s="129"/>
      <c r="F76" s="130"/>
      <c r="G76" s="131"/>
      <c r="H76" s="132"/>
    </row>
    <row r="77" spans="1:8" x14ac:dyDescent="0.15">
      <c r="A77" s="112"/>
      <c r="B77" s="112" t="s">
        <v>30</v>
      </c>
      <c r="C77" s="112" t="str">
        <f>'H29秋-結果'!M74</f>
        <v>上菅田・新井ﾊﾞﾄﾞﾐﾝﾄﾝｸﾗﾌﾞ</v>
      </c>
      <c r="D77" s="112"/>
      <c r="E77" s="133"/>
      <c r="F77" s="112"/>
      <c r="G77" s="134" t="s">
        <v>102</v>
      </c>
      <c r="H77" s="112"/>
    </row>
    <row r="78" spans="1:8" x14ac:dyDescent="0.15">
      <c r="A78" s="112"/>
      <c r="B78" s="112" t="s">
        <v>34</v>
      </c>
      <c r="C78" s="112" t="str">
        <f>'H29秋-結果'!M75</f>
        <v>まっしぐら</v>
      </c>
      <c r="D78" s="112"/>
      <c r="E78" s="133"/>
      <c r="F78" s="112"/>
      <c r="G78" s="133"/>
      <c r="H78" s="112"/>
    </row>
    <row r="79" spans="1:8" x14ac:dyDescent="0.15">
      <c r="A79" s="112"/>
      <c r="B79" s="112" t="s">
        <v>36</v>
      </c>
      <c r="C79" s="112" t="str">
        <f>'H29秋-結果'!M78</f>
        <v>シャンティック</v>
      </c>
      <c r="D79" s="112"/>
      <c r="E79" s="133"/>
      <c r="F79" s="112"/>
      <c r="G79" s="133"/>
      <c r="H79" s="112"/>
    </row>
    <row r="80" spans="1:8" x14ac:dyDescent="0.15">
      <c r="A80" s="112"/>
      <c r="B80" s="112"/>
      <c r="C80" s="112"/>
      <c r="D80" s="112"/>
      <c r="E80" s="118"/>
      <c r="F80" s="119" t="s">
        <v>104</v>
      </c>
      <c r="G80" s="120"/>
      <c r="H80" s="121" t="s">
        <v>105</v>
      </c>
    </row>
    <row r="81" spans="1:8" x14ac:dyDescent="0.15">
      <c r="A81" s="112" t="s">
        <v>90</v>
      </c>
      <c r="B81" s="112" t="s">
        <v>19</v>
      </c>
      <c r="C81" s="112" t="str">
        <f>'H29秋-結果'!M76</f>
        <v>潮崎会</v>
      </c>
      <c r="D81" s="112"/>
      <c r="E81" s="122"/>
      <c r="F81" s="123" t="str">
        <f>C81</f>
        <v>潮崎会</v>
      </c>
      <c r="G81" s="124"/>
      <c r="H81" s="125" t="str">
        <f>C82</f>
        <v>チャレンジャー</v>
      </c>
    </row>
    <row r="82" spans="1:8" x14ac:dyDescent="0.15">
      <c r="A82" s="112"/>
      <c r="B82" s="112" t="s">
        <v>21</v>
      </c>
      <c r="C82" s="112" t="str">
        <f>'H29秋-結果'!M79</f>
        <v>チャレンジャー</v>
      </c>
      <c r="D82" s="112"/>
      <c r="E82" s="122" t="s">
        <v>100</v>
      </c>
      <c r="F82" s="126" t="str">
        <f>C84</f>
        <v>EAGLES</v>
      </c>
      <c r="G82" s="124"/>
      <c r="H82" s="125" t="str">
        <f>C83</f>
        <v>トップバドミントンクラブ</v>
      </c>
    </row>
    <row r="83" spans="1:8" x14ac:dyDescent="0.15">
      <c r="A83" s="112"/>
      <c r="B83" s="112" t="s">
        <v>23</v>
      </c>
      <c r="C83" s="112" t="str">
        <f>'H29秋-結果'!M80</f>
        <v>トップバドミントンクラブ</v>
      </c>
      <c r="D83" s="112"/>
      <c r="E83" s="122"/>
      <c r="F83" s="123" t="str">
        <f>C85</f>
        <v>戸塚あすなろ</v>
      </c>
      <c r="G83" s="135"/>
      <c r="H83" s="136" t="str">
        <f>C86</f>
        <v>スピリタス</v>
      </c>
    </row>
    <row r="84" spans="1:8" x14ac:dyDescent="0.15">
      <c r="A84" s="112"/>
      <c r="B84" s="112" t="s">
        <v>25</v>
      </c>
      <c r="C84" s="112" t="str">
        <f>'H29秋-結果'!M81</f>
        <v>EAGLES</v>
      </c>
      <c r="D84" s="112"/>
      <c r="E84" s="122"/>
      <c r="F84" s="123" t="str">
        <f>C87</f>
        <v>鶴羽会</v>
      </c>
      <c r="G84" s="135" t="s">
        <v>103</v>
      </c>
      <c r="H84" s="128" t="str">
        <f>C88</f>
        <v>ガチンコCLUB</v>
      </c>
    </row>
    <row r="85" spans="1:8" x14ac:dyDescent="0.15">
      <c r="A85" s="112"/>
      <c r="B85" s="112" t="s">
        <v>28</v>
      </c>
      <c r="C85" s="112" t="str">
        <f>'H29秋-結果'!M82</f>
        <v>戸塚あすなろ</v>
      </c>
      <c r="D85" s="112"/>
      <c r="E85" s="129"/>
      <c r="F85" s="130"/>
      <c r="G85" s="131"/>
      <c r="H85" s="132"/>
    </row>
    <row r="86" spans="1:8" x14ac:dyDescent="0.15">
      <c r="A86" s="112"/>
      <c r="B86" s="112" t="s">
        <v>30</v>
      </c>
      <c r="C86" s="112" t="str">
        <f>'H29秋-結果'!M83</f>
        <v>スピリタス</v>
      </c>
      <c r="D86" s="112"/>
      <c r="E86" s="133"/>
      <c r="F86" s="112"/>
      <c r="G86" s="134" t="s">
        <v>102</v>
      </c>
      <c r="H86" s="112"/>
    </row>
    <row r="87" spans="1:8" x14ac:dyDescent="0.15">
      <c r="A87" s="112"/>
      <c r="B87" s="112" t="s">
        <v>34</v>
      </c>
      <c r="C87" s="112" t="str">
        <f>'H29秋-結果'!M84</f>
        <v>鶴羽会</v>
      </c>
      <c r="D87" s="112"/>
      <c r="E87" s="133"/>
      <c r="F87" s="112"/>
      <c r="G87" s="133"/>
      <c r="H87" s="112"/>
    </row>
    <row r="88" spans="1:8" x14ac:dyDescent="0.15">
      <c r="A88" s="112"/>
      <c r="B88" s="112" t="s">
        <v>36</v>
      </c>
      <c r="C88" s="112" t="str">
        <f>'H29秋-結果'!M85</f>
        <v>ガチンコCLUB</v>
      </c>
      <c r="D88" s="137"/>
      <c r="E88" s="138"/>
      <c r="F88" s="112"/>
      <c r="G88" s="133"/>
      <c r="H88" s="112"/>
    </row>
  </sheetData>
  <mergeCells count="1">
    <mergeCell ref="A1:H1"/>
  </mergeCells>
  <phoneticPr fontId="2"/>
  <conditionalFormatting sqref="C9:C88">
    <cfRule type="containsText" dxfId="0" priority="1" operator="containsText" text="0">
      <formula>NOT(ISERROR(SEARCH("0",C9)))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H29秋-結果</vt:lpstr>
      <vt:lpstr>H30春-順位</vt:lpstr>
      <vt:lpstr>'H29秋-結果'!Print_Area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443φ(.. )Yohimi Fukushima</dc:creator>
  <cp:lastModifiedBy>443φ(.. )Yohimi Fukushima</cp:lastModifiedBy>
  <cp:lastPrinted>2017-06-12T13:37:37Z</cp:lastPrinted>
  <dcterms:created xsi:type="dcterms:W3CDTF">2016-11-04T12:37:48Z</dcterms:created>
  <dcterms:modified xsi:type="dcterms:W3CDTF">2017-11-05T14:44:51Z</dcterms:modified>
</cp:coreProperties>
</file>